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900" firstSheet="2" activeTab="8"/>
  </bookViews>
  <sheets>
    <sheet name="Титульный лист" sheetId="1" r:id="rId1"/>
    <sheet name="ч.1.раздел 1 О 1 стр" sheetId="2" r:id="rId2"/>
    <sheet name="ч.1 раздел 1 О 2 стр" sheetId="3" r:id="rId3"/>
    <sheet name="Ч.1. Раздел 2 НО 1 стр" sheetId="4" r:id="rId4"/>
    <sheet name="Ч.1. Раздел 2 НО 2 стр" sheetId="5" r:id="rId5"/>
    <sheet name="ч.3 раздел 1стр" sheetId="6" r:id="rId6"/>
    <sheet name="ч.3 раздел 2стр" sheetId="7" r:id="rId7"/>
    <sheet name="ч.4 раздел 1работы" sheetId="8" r:id="rId8"/>
    <sheet name="Ч.5." sheetId="9" r:id="rId9"/>
    <sheet name="Лист1" sheetId="10" r:id="rId10"/>
  </sheets>
  <definedNames>
    <definedName name="_xlnm.Print_Area" localSheetId="0">'Титульный лист'!$A$1:$O$27</definedName>
    <definedName name="_xlnm.Print_Area" localSheetId="2">'ч.1 раздел 1 О 2 стр'!$A$1:$R$89</definedName>
    <definedName name="_xlnm.Print_Area" localSheetId="4">'Ч.1. Раздел 2 НО 2 стр'!$A$1:$R$42</definedName>
    <definedName name="_xlnm.Print_Area" localSheetId="1">'ч.1.раздел 1 О 1 стр'!$A$1:$O$57</definedName>
    <definedName name="_xlnm.Print_Area" localSheetId="6">'ч.3 раздел 2стр'!$A$1:$R$38</definedName>
    <definedName name="_xlnm.Print_Area" localSheetId="7">'ч.4 раздел 1работы'!$A$1:$Q$185</definedName>
  </definedNames>
  <calcPr fullCalcOnLoad="1"/>
</workbook>
</file>

<file path=xl/sharedStrings.xml><?xml version="1.0" encoding="utf-8"?>
<sst xmlns="http://schemas.openxmlformats.org/spreadsheetml/2006/main" count="1189" uniqueCount="308">
  <si>
    <t>Наименование муниципального учреждения:</t>
  </si>
  <si>
    <t>Коды</t>
  </si>
  <si>
    <t>Форма по</t>
  </si>
  <si>
    <t>ОКУД</t>
  </si>
  <si>
    <t xml:space="preserve">Дата </t>
  </si>
  <si>
    <t>по</t>
  </si>
  <si>
    <t>сводному</t>
  </si>
  <si>
    <t>реестру</t>
  </si>
  <si>
    <t>по ОКВЭД</t>
  </si>
  <si>
    <t>1. Наименование муниципальной услуги:</t>
  </si>
  <si>
    <t>3. Показатели, характеризующие объем  и (или) качество муниципальной услуги:</t>
  </si>
  <si>
    <t>3.1. Показатели, характеризующие качество муниципальной услуги:</t>
  </si>
  <si>
    <t>Уникальный номер</t>
  </si>
  <si>
    <t xml:space="preserve">по перечню услуг </t>
  </si>
  <si>
    <t>код</t>
  </si>
  <si>
    <t>Значение показателя качества муниципальной услуги</t>
  </si>
  <si>
    <t>Показатель качества муниципальной услуги</t>
  </si>
  <si>
    <t xml:space="preserve">Наименование показателя </t>
  </si>
  <si>
    <t>единица измерения по ОКЕИ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</si>
  <si>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</si>
  <si>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</si>
  <si>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Уникальный номер реестровой записи</t>
  </si>
  <si>
    <t>процент</t>
  </si>
  <si>
    <t xml:space="preserve">Допустимые (возможные) отклонения от установленных показателей качества муниципальной услуги, в пределах которых муниципальное задание </t>
  </si>
  <si>
    <t>Часть 1. Сведения об оказываемых муниципальных услугах.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</si>
  <si>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</si>
  <si>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</si>
  <si>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</si>
  <si>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</t>
  </si>
  <si>
    <t>4. Нормативные правовые акты, устанавливающие размер платы (цену, тариф) либо порядок ее (его) установления</t>
  </si>
  <si>
    <t>Данная муниципальная услуга оказывается бесплатно</t>
  </si>
  <si>
    <t xml:space="preserve">Норматиный правовой акт </t>
  </si>
  <si>
    <t>Вид</t>
  </si>
  <si>
    <t xml:space="preserve">Принявший орган </t>
  </si>
  <si>
    <t>Номер</t>
  </si>
  <si>
    <t xml:space="preserve">Наименование </t>
  </si>
  <si>
    <t>Федеральный закон</t>
  </si>
  <si>
    <t>Государственная Дума Российской Федерации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</si>
  <si>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</si>
  <si>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</si>
  <si>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</si>
  <si>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t>Частота обновления информации</t>
  </si>
  <si>
    <t>Способ информирования</t>
  </si>
  <si>
    <t xml:space="preserve">Состав размещаемой информации </t>
  </si>
  <si>
    <t>Официальный сайт учреждения</t>
  </si>
  <si>
    <t>В соответствии с действующим законодательством</t>
  </si>
  <si>
    <t>По мере обновления информации, не реже 1 раза в неделю</t>
  </si>
  <si>
    <t>Информационные стенды учреждения</t>
  </si>
  <si>
    <t>По мере обновления информации, не реже 1 раза в год</t>
  </si>
  <si>
    <t xml:space="preserve">Родительские собрания </t>
  </si>
  <si>
    <t>В соответствии с годовым планом работы учреждения</t>
  </si>
  <si>
    <t>Не реже 1 раза в триместр</t>
  </si>
  <si>
    <t>5.1.2. Федеральный закон РФ от 06.10.2003 года № 131-ФЗ "Об общих принципах организации местного самоуправления в Российской Федерации"</t>
  </si>
  <si>
    <t>3.2. Показатели, характеризующие объем муниципальной услуги:</t>
  </si>
  <si>
    <t>1. Основания для досрочного прекращения выполнения муниицпального задания:</t>
  </si>
  <si>
    <t>Ликвидация учреждения; реорганизация учреждения; иные случаи, закрепленные в действующем законодательстве.</t>
  </si>
  <si>
    <t>2. Иная информация, необходимая для выполнения (контроля за выполнением) муниципального задания.</t>
  </si>
  <si>
    <t>Учреждение, не позднее 01 декабря текущего года предоставляет предварительный отчет об исполнении муниципального задания</t>
  </si>
  <si>
    <t xml:space="preserve">3. Порядок контроля за выполнением муниципального задания </t>
  </si>
  <si>
    <t xml:space="preserve">Форма контроля </t>
  </si>
  <si>
    <t xml:space="preserve">Периодичность </t>
  </si>
  <si>
    <t xml:space="preserve">Органы исполнительной власти , осуществляющие контроль за выполнением муниципального задания </t>
  </si>
  <si>
    <t xml:space="preserve">Выездная проверка </t>
  </si>
  <si>
    <t xml:space="preserve">В соответствии с планом </t>
  </si>
  <si>
    <t xml:space="preserve">Комитет финансов администрации МО "Всеволожский муниципальный район" Ленинградской области </t>
  </si>
  <si>
    <t xml:space="preserve">Камеральная проверка </t>
  </si>
  <si>
    <t>По мере поступления отчетности, не реже 2 раз в год</t>
  </si>
  <si>
    <t xml:space="preserve">4. Требования к отчетности о выполнении муниципального задания  </t>
  </si>
  <si>
    <t>4.2. Сроки представления отчетов о выполнении муниципального задания:</t>
  </si>
  <si>
    <r>
      <t>4.1. Периодичность представления отчетов о выполнении муниципального задания :</t>
    </r>
    <r>
      <rPr>
        <sz val="11"/>
        <color indexed="8"/>
        <rFont val="Times New Roman"/>
        <family val="1"/>
      </rPr>
      <t xml:space="preserve"> 1 раз в год</t>
    </r>
  </si>
  <si>
    <t>4.3. Иные требования к отчетности о выполнении муниципального задания:</t>
  </si>
  <si>
    <t>Отчет о выполнении муниципального задания подлежит опубликованию в течение 10 дней с момента утверждения, но не позднее 1 июня года, следующего за отчетным, на официальном сайте учреждения и сайте Российской Федерации www.bus.gov.ru</t>
  </si>
  <si>
    <t>Виды деятельности муниципального учреждения:</t>
  </si>
  <si>
    <t>Раздел 1</t>
  </si>
  <si>
    <t xml:space="preserve">Муниципальное бюджетное учреждение </t>
  </si>
  <si>
    <t>Спортивная подготовка по олимпийским видам спорта</t>
  </si>
  <si>
    <t>Тренировочный этап (этап спортивной специализации)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</si>
  <si>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</si>
  <si>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 xml:space="preserve">Число лиц, прошедших спортивную подготовку на этапах спортивной подготовки </t>
  </si>
  <si>
    <t>О физической культуре и спорте в Российской Федерации</t>
  </si>
  <si>
    <t>329-ФЗ</t>
  </si>
  <si>
    <t>Копии учредительных документов (лицензия, свидетельство о государственной аккредитации, выписка из Устава учреждения); информация об учредителе, руководителе и администрации  учреждения, приемные часы; контактная информация учреждения, вышестоящих организаций;  режим работы учреждения, календарный график, правила приема в учреждение; информация о  коллективе учреждения; расписание занятий, кружков, секций</t>
  </si>
  <si>
    <t xml:space="preserve">Отдел физической культуры и спорта администрации МО "Всеволожский муниципальный район" Ленинградской области </t>
  </si>
  <si>
    <t>Отчет об исполнении муниципального задания утверждается руководителем учреждения и предоставляется в отдел физической культуры и спорта администрации МО "Всеволожский муниципальный район" Ленинградской области на согласование в срок до 01 апреля года, следующего за отчетным.</t>
  </si>
  <si>
    <t>Этап начальной подготовки</t>
  </si>
  <si>
    <t>Раздел 2</t>
  </si>
  <si>
    <t>1. Наименование муниципальной работы:</t>
  </si>
  <si>
    <t>3. Показатели, характеризующие объем  и (или) качество муниципальной работы:</t>
  </si>
  <si>
    <t>3.1. Показатели, характеризующие качество муниципальной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</si>
  <si>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</si>
  <si>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</si>
  <si>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(наимено- вание показателя)</t>
  </si>
  <si>
    <t>3.2. Показатели, характеризующие объем работы:</t>
  </si>
  <si>
    <t>Значение показателя качества работы</t>
  </si>
  <si>
    <t>по перечню услуг  и работ</t>
  </si>
  <si>
    <t xml:space="preserve">считается выполненным (процентов)   </t>
  </si>
  <si>
    <t xml:space="preserve">Допустимые (возможные) отклонения от установленных показателей качества работы, в пределах которых муниципальное задание </t>
  </si>
  <si>
    <t>Показатель качества  работы</t>
  </si>
  <si>
    <t>Описание работы</t>
  </si>
  <si>
    <t>штука</t>
  </si>
  <si>
    <t>Количество  мероприятий</t>
  </si>
  <si>
    <t>Раздел 3</t>
  </si>
  <si>
    <t xml:space="preserve">Организация и проведение официальных физкультурных (физкультурно-оздоровительных) мероприятий </t>
  </si>
  <si>
    <t>Раздел 4</t>
  </si>
  <si>
    <t xml:space="preserve">Организация и проведение официальных спортивных мероприятий </t>
  </si>
  <si>
    <t>"Всеволожская спортивная школа Олимпийского резерва" муниципального образования «Всеволожский муниципальный район» Ленинградской области</t>
  </si>
  <si>
    <t>Футбол</t>
  </si>
  <si>
    <t>Хоккей</t>
  </si>
  <si>
    <t>Дзюдо</t>
  </si>
  <si>
    <t>Тхэквондо</t>
  </si>
  <si>
    <t>Этап совершенствования спортивного мастерства</t>
  </si>
  <si>
    <t>Волейбол</t>
  </si>
  <si>
    <t>Настольный теннис</t>
  </si>
  <si>
    <t>Лыжные гонки</t>
  </si>
  <si>
    <t>Плавание</t>
  </si>
  <si>
    <t>Биатлон</t>
  </si>
  <si>
    <t>Гольф</t>
  </si>
  <si>
    <t>Спортивная борьба</t>
  </si>
  <si>
    <t>Художественная гимнастика</t>
  </si>
  <si>
    <t>Спортивная аэробика</t>
  </si>
  <si>
    <t>Бокс</t>
  </si>
  <si>
    <t>Гребной слалом</t>
  </si>
  <si>
    <t>Спортивная подготовка по неолимпийским видам спорта</t>
  </si>
  <si>
    <t>Спортивное ориентирование</t>
  </si>
  <si>
    <t>Самбо</t>
  </si>
  <si>
    <t>Этап высшего спортивного мастерства</t>
  </si>
  <si>
    <t>Этап высшего  спортивного мастерства</t>
  </si>
  <si>
    <t>Обеспечение доступа к объектам спорта</t>
  </si>
  <si>
    <t>Раздел 5</t>
  </si>
  <si>
    <t>5.1.1. Федеральный закон от 04.12.2007 №329-Ф3 О физической культуре и спорте в Российской Федерации</t>
  </si>
  <si>
    <t>2. Категория потребителей муниципальной услуги : физические лица</t>
  </si>
  <si>
    <t>2. Категория потребителей муниципальной работы : в интересах общества</t>
  </si>
  <si>
    <t>Баскетбол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</si>
  <si>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начальной подготовки</t>
  </si>
  <si>
    <t xml:space="preserve"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тренировочном этапе (этапе спортивной специализации)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</si>
  <si>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спортивного мастерства</t>
  </si>
  <si>
    <t>Фигурное катание на коньках</t>
  </si>
  <si>
    <t xml:space="preserve">Тренировочный этап (этап спортивной специализации) 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</si>
  <si>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совершенствования спортивного мастерства</t>
  </si>
  <si>
    <t>Хоккей на траве</t>
  </si>
  <si>
    <t>Наличие обоснованных жалоб</t>
  </si>
  <si>
    <t xml:space="preserve">единица    </t>
  </si>
  <si>
    <t xml:space="preserve">Единица  </t>
  </si>
  <si>
    <t>Раздел 6</t>
  </si>
  <si>
    <t xml:space="preserve">Обеспечение участия лиц, проходящих спортивную подготовку,  в спортивных  соревнованиях </t>
  </si>
  <si>
    <t>очно</t>
  </si>
  <si>
    <t xml:space="preserve">Обеспечение участия в официальных физкультурных (физкультурно-оздоровительных) мероприятиях </t>
  </si>
  <si>
    <t>от  _______________. № ___________</t>
  </si>
  <si>
    <t>_____ наименоване показателя</t>
  </si>
  <si>
    <r>
      <rPr>
        <u val="single"/>
        <sz val="9"/>
        <color indexed="8"/>
        <rFont val="Times New Roman"/>
        <family val="1"/>
      </rPr>
      <t xml:space="preserve">Спортивная подготовка по олимпийским видам спорта  </t>
    </r>
    <r>
      <rPr>
        <sz val="9"/>
        <color indexed="8"/>
        <rFont val="Times New Roman"/>
        <family val="1"/>
      </rPr>
      <t>наименование показателя</t>
    </r>
  </si>
  <si>
    <r>
      <rPr>
        <u val="single"/>
        <sz val="9"/>
        <color indexed="8"/>
        <rFont val="Times New Roman"/>
        <family val="1"/>
      </rPr>
      <t xml:space="preserve">Этапы спортивной подготовки  </t>
    </r>
    <r>
      <rPr>
        <sz val="9"/>
        <color indexed="8"/>
        <rFont val="Times New Roman"/>
        <family val="1"/>
      </rPr>
      <t>наименование показателя</t>
    </r>
  </si>
  <si>
    <t xml:space="preserve">    наимено вание</t>
  </si>
  <si>
    <t>наименование</t>
  </si>
  <si>
    <r>
      <rPr>
        <u val="single"/>
        <sz val="9"/>
        <color indexed="8"/>
        <rFont val="Times New Roman"/>
        <family val="1"/>
      </rPr>
      <t xml:space="preserve">Спортивная подготовка по неолимпийским видам спорта  </t>
    </r>
    <r>
      <rPr>
        <sz val="9"/>
        <color indexed="8"/>
        <rFont val="Times New Roman"/>
        <family val="1"/>
      </rPr>
      <t>наименование показателя</t>
    </r>
  </si>
  <si>
    <r>
      <t xml:space="preserve">5. Иные показатели, связанные с выполнением муниципального задания : </t>
    </r>
    <r>
      <rPr>
        <sz val="11"/>
        <color indexed="8"/>
        <rFont val="Times New Roman"/>
        <family val="1"/>
      </rPr>
      <t>нет</t>
    </r>
  </si>
  <si>
    <t>00100777</t>
  </si>
  <si>
    <t>55.001.0</t>
  </si>
  <si>
    <t>55.002.0</t>
  </si>
  <si>
    <t>931900О.99.0.БВ27АА11006</t>
  </si>
  <si>
    <t>931900О.99.0.БВ27АА12006</t>
  </si>
  <si>
    <t>931900О.99.0.БВ27АА13006</t>
  </si>
  <si>
    <t>931900О.99.0.БВ27АА16006</t>
  </si>
  <si>
    <t>931900О.99.0.БВ27АА17006</t>
  </si>
  <si>
    <t>931900О.99.0.БВ27АА26006</t>
  </si>
  <si>
    <t>931900О.99.0.БВ27АА27006</t>
  </si>
  <si>
    <t>931900О.99.0.БВ27АА56006</t>
  </si>
  <si>
    <t>931900О.99.0.БВ27АА57006</t>
  </si>
  <si>
    <t>931900О.99.0.БВ27АА66006</t>
  </si>
  <si>
    <t>931900О.99.0.БВ27АА67006</t>
  </si>
  <si>
    <t>931900О.99.0.БВ27АА81006</t>
  </si>
  <si>
    <t>931900О.99.0.БВ27АА82006</t>
  </si>
  <si>
    <t>931900О.99.0.БВ27АА86006</t>
  </si>
  <si>
    <t>931900О.99.0.БВ27АА87006</t>
  </si>
  <si>
    <t>931900О.99.0.БВ27АБ16006</t>
  </si>
  <si>
    <t>931900О.99.0.БВ27АБ17006</t>
  </si>
  <si>
    <t>931900О.99.0.БВ27АБ21006</t>
  </si>
  <si>
    <t>931900О.99.0.БВ27АБ22006</t>
  </si>
  <si>
    <t>931900О.99.0.БВ27АБ31006</t>
  </si>
  <si>
    <t>931900О.99.0.БВ27АБ81006</t>
  </si>
  <si>
    <t>931900О.99.0.БВ27АБ82006</t>
  </si>
  <si>
    <t>931900О.99.0.БВ27АБ83006</t>
  </si>
  <si>
    <t>931900О.99.0.БВ27АВ11006</t>
  </si>
  <si>
    <t>931900О.99.0.БВ27АВ12006</t>
  </si>
  <si>
    <t>931900О.99.0.БВ27АВ13006</t>
  </si>
  <si>
    <t>931900О.99.0.БВ27АВ14006</t>
  </si>
  <si>
    <t xml:space="preserve">931900О.99.0.БВ27АВ26006
</t>
  </si>
  <si>
    <t xml:space="preserve">931900О.99.0.БВ27АВ27006
</t>
  </si>
  <si>
    <t>931900О.99.0.БВ27АВ36006</t>
  </si>
  <si>
    <t>931900О.99.0.БВ27АВ37006</t>
  </si>
  <si>
    <t>931900О.99.0.БВ27АВ41006</t>
  </si>
  <si>
    <t>931900О.99.0.БВ27АВ42006</t>
  </si>
  <si>
    <t xml:space="preserve">931900О.99.0.БВ27АВ46006
</t>
  </si>
  <si>
    <t>931900О.99.0.БВ27АВ52006</t>
  </si>
  <si>
    <t>931900О.99.0.БВ27АВ51006</t>
  </si>
  <si>
    <t xml:space="preserve">931900О.99.0.БВ27АВ28006
</t>
  </si>
  <si>
    <t>931900О.99.0.БВ28АВ30000</t>
  </si>
  <si>
    <t>931900О.99.0.БВ28АВ31000</t>
  </si>
  <si>
    <t>931900О.99.0.БВ28АВ80000</t>
  </si>
  <si>
    <t>931900О.99.0.БВ28АВ81000</t>
  </si>
  <si>
    <t>931900О.99.0.БВ28АВ85000</t>
  </si>
  <si>
    <t>931900О.99.0.БВ28АВ86000</t>
  </si>
  <si>
    <t>931900О.99.0.БВ28АВ87000</t>
  </si>
  <si>
    <t>Значение показателя объема работы</t>
  </si>
  <si>
    <t>Показатель объема муниципальной работы</t>
  </si>
  <si>
    <t>Проведение занятий физкультурно-оздоровительной направленности по месту проживания граждан</t>
  </si>
  <si>
    <t>Организация и проведение официальных спортивных мероприятий     Межмуниципальные</t>
  </si>
  <si>
    <t>Организация и проведение официальных спортивных мероприятий     Муниципальные</t>
  </si>
  <si>
    <t>Обеспечение участия лиц, проходящих спортивную подготовку в спортивных соревнованиях                            Муниципальные</t>
  </si>
  <si>
    <t xml:space="preserve">Обеспечение участия лиц, проходящих спортивную подготовку в спортивных соревнованиях                                       Межмуниципальные
</t>
  </si>
  <si>
    <t>Обеспечение участия лиц, проходящих спортивную подготовку в спортивных соревнованиях                         Региональные</t>
  </si>
  <si>
    <t xml:space="preserve">Обеспечение участия лиц, проходящих спортивную подготовку в спортивных соревнованиях                                       Всевроссийские
</t>
  </si>
  <si>
    <t xml:space="preserve">Обеспечение участия в официальных физкультурных (физкультурно-оздоровительных) мероприятиях Муниципальные
</t>
  </si>
  <si>
    <t xml:space="preserve">Обеспечение участия в официальных физкультурных (физкультурно-оздоровительных) мероприятиях Межмуниципальные
</t>
  </si>
  <si>
    <t xml:space="preserve">Обеспечение участия в официальных физкультурных (физкультурно-оздоровительных) мероприятиях Регональные
</t>
  </si>
  <si>
    <t>93.11</t>
  </si>
  <si>
    <t>Проведение занятий физкультурно-спортивной направленности по месту проживания гражда на территории муниципального образования</t>
  </si>
  <si>
    <t>Отклонения достигнутых результатов от запланированного плана мероприятий</t>
  </si>
  <si>
    <t xml:space="preserve">Проведение занятий физкультурно-спортивной направленности по месту проживания граждан на территории муниципального образования </t>
  </si>
  <si>
    <t>количество занятий</t>
  </si>
  <si>
    <t xml:space="preserve">  наименование</t>
  </si>
  <si>
    <t>Организация и проведение официальных физкультурных (физкультурно-оздоровительных) мероприятий   Муниципальные</t>
  </si>
  <si>
    <t>Количество  мероприятий (занятий)</t>
  </si>
  <si>
    <t>Организация и проведение официальных физкультурных (физкультурно-оздоровительных) мероприятий   Межмуниципальные</t>
  </si>
  <si>
    <t>Количество  мероприятий           (занятий)</t>
  </si>
  <si>
    <t xml:space="preserve"> наименование</t>
  </si>
  <si>
    <t xml:space="preserve">Количество отрицательных отзывов о мероприятии </t>
  </si>
  <si>
    <t>единица</t>
  </si>
  <si>
    <t>Количество отрицательных отзывов</t>
  </si>
  <si>
    <t xml:space="preserve">Допустимые (возможные) отклонения от установленных показателей качества работы, в пределах которых муниципальное  </t>
  </si>
  <si>
    <t xml:space="preserve">задание считается выполненным (процентов)    </t>
  </si>
  <si>
    <t>Количество часов, часов\год</t>
  </si>
  <si>
    <t xml:space="preserve">задание считается выполненным (процентов)   </t>
  </si>
  <si>
    <r>
      <t xml:space="preserve">Вид муниципального учреждения:  </t>
    </r>
    <r>
      <rPr>
        <u val="single"/>
        <sz val="12"/>
        <color indexed="8"/>
        <rFont val="Times New Roman"/>
        <family val="1"/>
      </rPr>
      <t xml:space="preserve">Муниципальное бюджетное   учреждение         </t>
    </r>
  </si>
  <si>
    <t>2020 год    (1-й год планового периода)</t>
  </si>
  <si>
    <t>2021 год     (2-й год планового периода)</t>
  </si>
  <si>
    <t>931900О.99.0.БВ27АА88006</t>
  </si>
  <si>
    <t>931900О.99.0.БВ27АБ32006</t>
  </si>
  <si>
    <t>Раздел 1.</t>
  </si>
  <si>
    <t>Реализация дополнительных общеразвивающих программ</t>
  </si>
  <si>
    <r>
      <t>2. Категория потребителей муниципальной услуги :</t>
    </r>
    <r>
      <rPr>
        <b/>
        <sz val="11"/>
        <color indexed="8"/>
        <rFont val="Times New Roman"/>
        <family val="1"/>
      </rPr>
      <t xml:space="preserve"> физические лица</t>
    </r>
  </si>
  <si>
    <t>2020 год</t>
  </si>
  <si>
    <t>Реализация дополнительных общеобразовательных общеразвивающих программ</t>
  </si>
  <si>
    <t>Справочник форм (условий) оказания услуги</t>
  </si>
  <si>
    <t xml:space="preserve">    наименование</t>
  </si>
  <si>
    <t>(очередной финансовый год)</t>
  </si>
  <si>
    <t>(1-ый год планового периода)</t>
  </si>
  <si>
    <t>(2-ой год планового периода)</t>
  </si>
  <si>
    <t>Доля детей, осваивающих дополнительные образовательные программы в образовательном учреждении</t>
  </si>
  <si>
    <r>
      <t>считается выполненным (процентов) -</t>
    </r>
    <r>
      <rPr>
        <b/>
        <sz val="11"/>
        <color indexed="8"/>
        <rFont val="Times New Roman"/>
        <family val="1"/>
      </rPr>
      <t xml:space="preserve"> 15 %</t>
    </r>
  </si>
  <si>
    <t>2021 год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</si>
  <si>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</t>
  </si>
  <si>
    <t>273-ФЗ</t>
  </si>
  <si>
    <t>Об образовании в Российской Федерации</t>
  </si>
  <si>
    <t>5.1.1. Федеральный закон РФ от 29.12.2012 года № 273-ФЗ "Об образовании в Российской Федерации"</t>
  </si>
  <si>
    <t>Копии учредительных документов (лицензия, свидетельство о государственной аккредитации, выписка из Устава учреждения); информация об учредителе, руководителе и администрации  учреждения, приемные часы; контактная информация учреждения, вышестоящих организаций;  режим работы учреждения, колендарный график, правила приема в учреждение; информация о педагогическом коллективе учреждения; расписание занятий, кружков, секций</t>
  </si>
  <si>
    <t xml:space="preserve">Не реже 1 раза в полгода </t>
  </si>
  <si>
    <t>Часть 3. Сведения о выполняемых работах.</t>
  </si>
  <si>
    <t xml:space="preserve">Дополнительная  общеразвивающая программа </t>
  </si>
  <si>
    <t xml:space="preserve">Дополнительная общеразвивающая программа </t>
  </si>
  <si>
    <t>804200О.99.0.ББ52АЗ28000</t>
  </si>
  <si>
    <t xml:space="preserve">42.Г42.0 </t>
  </si>
  <si>
    <t xml:space="preserve">заочная </t>
  </si>
  <si>
    <t>Часть 4. Сведения о выполняемых работах.</t>
  </si>
  <si>
    <t>Часть 5. Прочие сведения о муниципальном задании</t>
  </si>
  <si>
    <t>5.1.1. Федеральный закон от 04.12.2007 №329-Ф3 "О физической культуре и спорте в Российской Федерации"</t>
  </si>
  <si>
    <t>5.1.4. Приказ Минспорта России от 20.08.2019 N 670 "Об утверждении федерального стандарта спортивной подготовки по виду спорта "биатлон"
              виду спорта биатлон"</t>
  </si>
  <si>
    <t xml:space="preserve">5.1.5. Приказ Минспорта России от 16.04.2018 N 348 "Об утверждении федерального стандарта спортивной подготовки по виду спорта "бокс"
</t>
  </si>
  <si>
    <t xml:space="preserve">5.1.8. Приказ Минспорта России от 16.04.2018 N 347 "Об утверждении федерального стандарта спортивной подготовки по виду спорта "гребной слалом"
</t>
  </si>
  <si>
    <t xml:space="preserve">5.1.9. Приказ Минспорта России от 21.08.2017 N 767 "Об утверждении федерального стандарта спортивной подготовки по виду спорта "дзюдо"
</t>
  </si>
  <si>
    <t xml:space="preserve">5.1.12. Приказ Минспорта России от 19.01.2018 N 41 "Об утверждении федерального стандарта спортивной подготовки по виду спорта "плавание"
</t>
  </si>
  <si>
    <t>5.1.13. Приказ министерства спорта Российской Федерации от 27 марта 2013 г. N 145 "Об утверждении Федерального стандарта спортивной подготовки по виду спорта спортивная борьба"</t>
  </si>
  <si>
    <t xml:space="preserve">5.1.14. Приказ Минспорта России от 19.01.2018 N 36 "Об утверждении федерального стандарта спортивной подготовки по виду спорта "тхэквондо"
</t>
  </si>
  <si>
    <t>Приложение</t>
  </si>
  <si>
    <t>2020 год (очередной финансовый год)</t>
  </si>
  <si>
    <t>2021 год    (1-й год планового периода)</t>
  </si>
  <si>
    <t>2022 год     (2-й год планового периода)</t>
  </si>
  <si>
    <t>2022год</t>
  </si>
  <si>
    <t>на 2020 год и плановый период 2021 и 2022 годов</t>
  </si>
  <si>
    <t>Деятельность спортивных объектов</t>
  </si>
  <si>
    <t>931900О.99.0.БВ27АВ16006</t>
  </si>
  <si>
    <t>Тяжелая атлетика</t>
  </si>
  <si>
    <t>931900О.99.0.БВ27АВ17006</t>
  </si>
  <si>
    <t xml:space="preserve">5.1.15. Приказ Минспорта России от 20.08.2019 N 672 "Об утверждении федерального стандарта спортивной подготовки по виду спорта "тяжелая атлетика"
</t>
  </si>
  <si>
    <t xml:space="preserve">5.1.16. Приказ Минспорта России от 25.10.2019 N 880 "Об утверждении федерального стандарта спортивной подготовки по виду спорта "футбол"
</t>
  </si>
  <si>
    <t xml:space="preserve">5.1.17. Приказ Минспорта России от 15.05.2019 N 373 "Об утверждении федерального стандарта спортивной подготовки по виду спорта "хоккей"
</t>
  </si>
  <si>
    <t xml:space="preserve">5.1.18. Приказ Минспорта России от 20.08.2019 N 675 "Об утверждении федерального стандарта спортивной подготовки по виду спорта "художественная гимнастика"
</t>
  </si>
  <si>
    <t xml:space="preserve">5.1.19. Приказ Минспорта России от 19.01.2018 N 38 "Об утверждении федерального стандарта спортивной подготовки по виду спорта "фигурное катание на коньках"
</t>
  </si>
  <si>
    <t xml:space="preserve">5.1.20. Приказ Минспорта России от 16.04.2018 N 350 "Об утверждении федерального стандарта спортивной подготовки по виду спорта "хоккей на траве"
</t>
  </si>
  <si>
    <t xml:space="preserve">5.1.22. Областной закон Ленинградской области от 30.12.2009 N 118-оз (ред. от 27.07.2016) "О физической культуре и спорте в Ленинградской области" (принят ЗС ЛО 23.12.2009)
</t>
  </si>
  <si>
    <t xml:space="preserve">5.1.7. Областной закон Ленинградской области от 30.12.2009 N 118-оз (ред. от 27.07.2016) "О физической культуре и спорте в Ленинградской области" (принят ЗС ЛО 23.12.2009)
</t>
  </si>
  <si>
    <t xml:space="preserve">5.1.11. Приказ Минспорта России от 19.01.2018 N 31 "Об утверждении Федерального стандарта спортивной подготовки по виду спорта "настольный теннис""
</t>
  </si>
  <si>
    <t xml:space="preserve">5.1.10.Приказ Минспорта России от 20.03.2019 N 250  "Об утверждении федерального стандарта спортивной подготовки по виду спорта "лыжные гонки"
</t>
  </si>
  <si>
    <t xml:space="preserve">5.1.21. Приказ Минспорта России от 30.10.2015 N 999 "Об утверждении требований к обеспечению подготовки спортивного резерва для спортивных сборных команд Российской Федерации"
</t>
  </si>
  <si>
    <t>5.1.7. Приказ министерства спорта Российской Федерации от 30.12.2014 N 1104 "Об утверждении Федерального стандарта спортивной подготовки по
              виду спорта гольф"</t>
  </si>
  <si>
    <t>5.1.6. Приказ министерства спорта Российской Федерации от 30.08.2013 N 680 "Об утверждении Федерального стандарта спортивной подготовки по
              виду спорта волейбол"</t>
  </si>
  <si>
    <t>5.1.2. Федеральный закон РФ от 06.10.2003 № 131-ФЗ "Об общих принципах организации местного самоуправления в Российской Федерации"</t>
  </si>
  <si>
    <t>5.1.3. Приказ министерства спорта Российской Федерации от 10.04.2013 г. N 114 "Об утверждении Федерального стандарта спортивной подготовки по
              виду спорта баскетбол"</t>
  </si>
  <si>
    <t xml:space="preserve">5.1.6. Приказ Минспорта России от 30.10.2015 N 999 "Об утверждении требований к обеспечению подготовки спортивного резерва для спортивных сборных команд Российской Федерации"
</t>
  </si>
  <si>
    <t xml:space="preserve">5.1.3. Приказ Минобрнауки РФ от 09.11.2018 года  № 196 "Об утверждении Порядка организации и осуществления обарзовательной деятельности по дополнительным общеобразовательным программам" </t>
  </si>
  <si>
    <t>5.1.3. Приказ министерства спорта Российской Федерации от 12.10.2015 N 932 "Об утверждении Федерального стандарта спортивной подготовки по  виду спорта самбо"</t>
  </si>
  <si>
    <t>5.1.4. Приказ министерства спорта Российской Федерации от 30.12.2016 N 1364 "Об утверждении Федерального стандарта спортивной подготовки по виду спорта спортивная аэробика"</t>
  </si>
  <si>
    <t>5.1.5. Приказ министерства спорта Российской Федерации от 20.11.2014 N 930 "Об утверждении Федерального стандарта спортивной подготовки по виду спорта спортивное ориентирование"</t>
  </si>
  <si>
    <t>Количество человеко-часов</t>
  </si>
  <si>
    <t>человеко -час</t>
  </si>
  <si>
    <t xml:space="preserve">Муниципальное задание </t>
  </si>
  <si>
    <t>к постановлению администрации</t>
  </si>
  <si>
    <r>
      <rPr>
        <u val="single"/>
        <sz val="7"/>
        <color indexed="8"/>
        <rFont val="Times New Roman"/>
        <family val="1"/>
      </rPr>
      <t xml:space="preserve">Спортивная подготовка по олимпийским видам спорта  </t>
    </r>
    <r>
      <rPr>
        <sz val="7"/>
        <color indexed="8"/>
        <rFont val="Times New Roman"/>
        <family val="1"/>
      </rPr>
      <t>наименование показателя</t>
    </r>
  </si>
  <si>
    <r>
      <rPr>
        <u val="single"/>
        <sz val="7"/>
        <color indexed="8"/>
        <rFont val="Times New Roman"/>
        <family val="1"/>
      </rPr>
      <t xml:space="preserve">Этапы спортивной подготовки  </t>
    </r>
    <r>
      <rPr>
        <sz val="7"/>
        <color indexed="8"/>
        <rFont val="Times New Roman"/>
        <family val="1"/>
      </rPr>
      <t>наименование показателя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</si>
</sst>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u val="single"/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4" fontId="8" fillId="0" borderId="11" xfId="43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44" fontId="8" fillId="0" borderId="12" xfId="43" applyFont="1" applyBorder="1" applyAlignment="1">
      <alignment horizontal="center" vertical="center" wrapText="1"/>
    </xf>
    <xf numFmtId="44" fontId="8" fillId="0" borderId="0" xfId="43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1" fillId="0" borderId="0" xfId="0" applyFont="1" applyAlignment="1">
      <alignment vertical="top" wrapText="1"/>
    </xf>
    <xf numFmtId="14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 readingOrder="1"/>
    </xf>
    <xf numFmtId="0" fontId="16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textRotation="90" wrapText="1"/>
    </xf>
    <xf numFmtId="0" fontId="19" fillId="0" borderId="11" xfId="0" applyFont="1" applyBorder="1" applyAlignment="1">
      <alignment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right" vertical="center"/>
    </xf>
    <xf numFmtId="14" fontId="0" fillId="10" borderId="14" xfId="0" applyNumberFormat="1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 wrapText="1"/>
    </xf>
    <xf numFmtId="1" fontId="11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11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3" fillId="0" borderId="12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18" fillId="33" borderId="0" xfId="0" applyFont="1" applyFill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top" wrapText="1"/>
    </xf>
    <xf numFmtId="1" fontId="11" fillId="0" borderId="23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61" fillId="0" borderId="12" xfId="0" applyFont="1" applyBorder="1" applyAlignment="1">
      <alignment vertical="top" wrapText="1"/>
    </xf>
    <xf numFmtId="0" fontId="61" fillId="0" borderId="15" xfId="0" applyFont="1" applyBorder="1" applyAlignment="1">
      <alignment vertical="top" wrapText="1"/>
    </xf>
    <xf numFmtId="1" fontId="11" fillId="0" borderId="16" xfId="0" applyNumberFormat="1" applyFont="1" applyBorder="1" applyAlignment="1">
      <alignment horizontal="center" vertical="top" wrapText="1"/>
    </xf>
    <xf numFmtId="1" fontId="11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readingOrder="1"/>
    </xf>
    <xf numFmtId="0" fontId="19" fillId="0" borderId="11" xfId="0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49" fontId="65" fillId="0" borderId="11" xfId="0" applyNumberFormat="1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9" zoomScaleNormal="75" zoomScaleSheetLayoutView="69" zoomScalePageLayoutView="0" workbookViewId="0" topLeftCell="A1">
      <selection activeCell="K5" sqref="K5:O5"/>
    </sheetView>
  </sheetViews>
  <sheetFormatPr defaultColWidth="9.140625" defaultRowHeight="15"/>
  <cols>
    <col min="1" max="10" width="9.140625" style="9" customWidth="1"/>
    <col min="11" max="12" width="5.8515625" style="9" customWidth="1"/>
    <col min="13" max="13" width="5.140625" style="9" customWidth="1"/>
    <col min="14" max="14" width="14.7109375" style="9" customWidth="1"/>
    <col min="15" max="15" width="18.421875" style="9" customWidth="1"/>
    <col min="16" max="16384" width="9.140625" style="9" customWidth="1"/>
  </cols>
  <sheetData>
    <row r="1" spans="1:15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8"/>
      <c r="B2" s="8"/>
      <c r="C2" s="8"/>
      <c r="D2" s="8"/>
      <c r="E2" s="8"/>
      <c r="F2" s="8"/>
      <c r="G2" s="8"/>
      <c r="H2" s="8"/>
      <c r="I2" s="8"/>
      <c r="J2" s="8"/>
      <c r="K2" s="110" t="s">
        <v>272</v>
      </c>
      <c r="L2" s="110"/>
      <c r="M2" s="110"/>
      <c r="N2" s="110"/>
      <c r="O2" s="110"/>
    </row>
    <row r="3" spans="1:15" ht="15.75">
      <c r="A3" s="8"/>
      <c r="B3" s="8"/>
      <c r="C3" s="8"/>
      <c r="D3" s="8"/>
      <c r="E3" s="8"/>
      <c r="F3" s="8"/>
      <c r="G3" s="8"/>
      <c r="H3" s="8"/>
      <c r="I3" s="8"/>
      <c r="J3" s="8"/>
      <c r="K3" s="110"/>
      <c r="L3" s="110"/>
      <c r="M3" s="110"/>
      <c r="N3" s="110"/>
      <c r="O3" s="110"/>
    </row>
    <row r="4" spans="1:15" ht="15.75">
      <c r="A4" s="8"/>
      <c r="B4" s="8"/>
      <c r="C4" s="8"/>
      <c r="D4" s="8"/>
      <c r="E4" s="8"/>
      <c r="F4" s="8"/>
      <c r="G4" s="8"/>
      <c r="H4" s="8"/>
      <c r="I4" s="8"/>
      <c r="J4" s="8"/>
      <c r="K4" s="110" t="s">
        <v>305</v>
      </c>
      <c r="L4" s="110"/>
      <c r="M4" s="110"/>
      <c r="N4" s="110"/>
      <c r="O4" s="110"/>
    </row>
    <row r="5" spans="1:15" ht="15.75">
      <c r="A5" s="8"/>
      <c r="B5" s="8"/>
      <c r="C5" s="8"/>
      <c r="D5" s="8"/>
      <c r="E5" s="8"/>
      <c r="F5" s="8"/>
      <c r="G5" s="8"/>
      <c r="H5" s="8"/>
      <c r="I5" s="8"/>
      <c r="J5" s="8"/>
      <c r="K5" s="110"/>
      <c r="L5" s="110"/>
      <c r="M5" s="110"/>
      <c r="N5" s="110"/>
      <c r="O5" s="110"/>
    </row>
    <row r="6" spans="1:15" ht="15.75">
      <c r="A6" s="8"/>
      <c r="B6" s="8"/>
      <c r="C6" s="8"/>
      <c r="D6" s="8"/>
      <c r="E6" s="8"/>
      <c r="F6" s="8"/>
      <c r="G6" s="8"/>
      <c r="H6" s="8"/>
      <c r="I6" s="8"/>
      <c r="J6" s="110" t="s">
        <v>147</v>
      </c>
      <c r="K6" s="110"/>
      <c r="L6" s="110"/>
      <c r="M6" s="110"/>
      <c r="N6" s="110"/>
      <c r="O6" s="110"/>
    </row>
    <row r="7" spans="1:15" ht="15.75">
      <c r="A7" s="8"/>
      <c r="B7" s="8"/>
      <c r="C7" s="8"/>
      <c r="D7" s="8"/>
      <c r="E7" s="8"/>
      <c r="F7" s="8"/>
      <c r="G7" s="8"/>
      <c r="H7" s="8"/>
      <c r="I7" s="8"/>
      <c r="J7" s="8"/>
      <c r="K7" s="11"/>
      <c r="L7" s="11"/>
      <c r="M7" s="11"/>
      <c r="N7" s="111"/>
      <c r="O7" s="111"/>
    </row>
    <row r="8" spans="1:15" ht="15.75">
      <c r="A8" s="8"/>
      <c r="B8" s="8"/>
      <c r="C8" s="8"/>
      <c r="D8" s="8"/>
      <c r="E8" s="8"/>
      <c r="F8" s="8"/>
      <c r="G8" s="8"/>
      <c r="H8" s="8"/>
      <c r="I8" s="8"/>
      <c r="J8" s="8"/>
      <c r="K8" s="110"/>
      <c r="L8" s="110"/>
      <c r="M8" s="110"/>
      <c r="N8" s="110"/>
      <c r="O8" s="110"/>
    </row>
    <row r="9" spans="1:15" ht="15.75">
      <c r="A9" s="8"/>
      <c r="B9" s="8"/>
      <c r="C9" s="8"/>
      <c r="D9" s="8"/>
      <c r="E9" s="8"/>
      <c r="F9" s="8"/>
      <c r="G9" s="8"/>
      <c r="H9" s="8"/>
      <c r="I9" s="8"/>
      <c r="J9" s="8"/>
      <c r="K9" s="12"/>
      <c r="L9" s="12"/>
      <c r="M9" s="8"/>
      <c r="N9" s="10"/>
      <c r="O9" s="10"/>
    </row>
    <row r="10" spans="1:15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120"/>
      <c r="L10" s="120"/>
      <c r="M10" s="120"/>
      <c r="N10" s="110"/>
      <c r="O10" s="110"/>
    </row>
    <row r="11" spans="1:15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11"/>
      <c r="L11" s="11"/>
      <c r="M11" s="11"/>
      <c r="N11" s="10"/>
      <c r="O11" s="10"/>
    </row>
    <row r="12" spans="1:15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8.75">
      <c r="A13" s="122" t="s">
        <v>304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15.75">
      <c r="A14" s="121" t="s">
        <v>277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15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3" t="s">
        <v>1</v>
      </c>
    </row>
    <row r="17" spans="1:15" ht="15.75">
      <c r="A17" s="112" t="s">
        <v>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8"/>
      <c r="N17" s="47" t="s">
        <v>2</v>
      </c>
      <c r="O17" s="117">
        <v>506001</v>
      </c>
    </row>
    <row r="18" spans="1:15" ht="15.75">
      <c r="A18" s="116" t="s">
        <v>74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8"/>
      <c r="N18" s="47" t="s">
        <v>3</v>
      </c>
      <c r="O18" s="117"/>
    </row>
    <row r="19" spans="1:18" s="15" customFormat="1" ht="34.5" customHeight="1">
      <c r="A19" s="113" t="s">
        <v>105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4"/>
      <c r="N19" s="60" t="s">
        <v>4</v>
      </c>
      <c r="O19" s="33"/>
      <c r="P19" s="118"/>
      <c r="Q19" s="119"/>
      <c r="R19" s="119"/>
    </row>
    <row r="20" spans="1:15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7" t="s">
        <v>5</v>
      </c>
      <c r="O20" s="114" t="s">
        <v>155</v>
      </c>
    </row>
    <row r="21" spans="1:15" ht="15.75">
      <c r="A21" s="112" t="s">
        <v>72</v>
      </c>
      <c r="B21" s="112"/>
      <c r="C21" s="112"/>
      <c r="D21" s="112"/>
      <c r="E21" s="112"/>
      <c r="F21" s="112"/>
      <c r="G21" s="112"/>
      <c r="H21" s="112"/>
      <c r="I21" s="112"/>
      <c r="J21" s="8"/>
      <c r="K21" s="8"/>
      <c r="L21" s="8"/>
      <c r="M21" s="8"/>
      <c r="N21" s="47" t="s">
        <v>6</v>
      </c>
      <c r="O21" s="114"/>
    </row>
    <row r="22" spans="1:15" ht="15.75">
      <c r="A22" s="115" t="s">
        <v>278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8"/>
      <c r="N22" s="47" t="s">
        <v>7</v>
      </c>
      <c r="O22" s="114"/>
    </row>
    <row r="23" spans="1:15" ht="15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8"/>
      <c r="N23" s="47" t="s">
        <v>8</v>
      </c>
      <c r="O23" s="34" t="s">
        <v>214</v>
      </c>
    </row>
    <row r="24" spans="1:15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</row>
    <row r="25" spans="1:15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>
      <c r="A26" s="112" t="s">
        <v>232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8"/>
      <c r="N26" s="8"/>
      <c r="O26" s="8"/>
    </row>
    <row r="27" spans="1:15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</sheetData>
  <sheetProtection/>
  <mergeCells count="21">
    <mergeCell ref="P19:R19"/>
    <mergeCell ref="K8:O8"/>
    <mergeCell ref="K10:M10"/>
    <mergeCell ref="A14:O14"/>
    <mergeCell ref="A17:L17"/>
    <mergeCell ref="N10:O10"/>
    <mergeCell ref="A13:O13"/>
    <mergeCell ref="A26:L26"/>
    <mergeCell ref="A19:L19"/>
    <mergeCell ref="O20:O22"/>
    <mergeCell ref="A22:L22"/>
    <mergeCell ref="A23:L23"/>
    <mergeCell ref="A18:L18"/>
    <mergeCell ref="A21:I21"/>
    <mergeCell ref="O17:O18"/>
    <mergeCell ref="K2:O2"/>
    <mergeCell ref="K3:O3"/>
    <mergeCell ref="K4:O4"/>
    <mergeCell ref="K5:O5"/>
    <mergeCell ref="J6:O6"/>
    <mergeCell ref="N7:O7"/>
  </mergeCells>
  <printOptions/>
  <pageMargins left="0.2362204724409449" right="0.2362204724409449" top="1.1811023622047245" bottom="0.5905511811023623" header="0.31496062992125984" footer="0.31496062992125984"/>
  <pageSetup orientation="landscape" paperSize="9" r:id="rId2"/>
  <headerFooter>
    <oddHeader>&amp;R&amp;G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96" zoomScaleNormal="96" zoomScaleSheetLayoutView="96" workbookViewId="0" topLeftCell="A1">
      <selection activeCell="M55" sqref="M55"/>
    </sheetView>
  </sheetViews>
  <sheetFormatPr defaultColWidth="9.140625" defaultRowHeight="15"/>
  <cols>
    <col min="1" max="1" width="9.140625" style="35" customWidth="1"/>
    <col min="2" max="2" width="9.00390625" style="35" customWidth="1"/>
    <col min="3" max="3" width="12.00390625" style="27" customWidth="1"/>
    <col min="4" max="5" width="6.421875" style="35" customWidth="1"/>
    <col min="6" max="6" width="12.28125" style="35" customWidth="1"/>
    <col min="7" max="8" width="9.140625" style="35" customWidth="1"/>
    <col min="9" max="9" width="4.28125" style="35" customWidth="1"/>
    <col min="10" max="10" width="10.8515625" style="35" customWidth="1"/>
    <col min="11" max="11" width="9.140625" style="35" customWidth="1"/>
    <col min="12" max="12" width="7.140625" style="35" customWidth="1"/>
    <col min="13" max="14" width="9.7109375" style="35" customWidth="1"/>
    <col min="15" max="15" width="10.421875" style="35" customWidth="1"/>
    <col min="16" max="16384" width="9.140625" style="35" customWidth="1"/>
  </cols>
  <sheetData>
    <row r="1" spans="2:15" ht="15">
      <c r="B1" s="142" t="s">
        <v>24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7:8" ht="15">
      <c r="G2" s="142" t="s">
        <v>73</v>
      </c>
      <c r="H2" s="142"/>
    </row>
    <row r="3" spans="2:11" ht="15">
      <c r="B3" s="140" t="s">
        <v>9</v>
      </c>
      <c r="C3" s="140"/>
      <c r="D3" s="140"/>
      <c r="E3" s="140"/>
      <c r="F3" s="140"/>
      <c r="G3" s="140"/>
      <c r="H3" s="140"/>
      <c r="I3" s="140"/>
      <c r="J3" s="140"/>
      <c r="K3" s="140"/>
    </row>
    <row r="4" spans="2:15" ht="1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3" t="s">
        <v>12</v>
      </c>
      <c r="M4" s="143"/>
      <c r="N4" s="144"/>
      <c r="O4" s="145" t="s">
        <v>156</v>
      </c>
    </row>
    <row r="5" spans="2:15" ht="15" customHeight="1">
      <c r="B5" s="140" t="s">
        <v>75</v>
      </c>
      <c r="C5" s="140"/>
      <c r="D5" s="140"/>
      <c r="E5" s="140"/>
      <c r="F5" s="140"/>
      <c r="G5" s="140"/>
      <c r="H5" s="140"/>
      <c r="I5" s="140"/>
      <c r="J5" s="140"/>
      <c r="K5" s="140"/>
      <c r="L5" s="143" t="s">
        <v>13</v>
      </c>
      <c r="M5" s="143"/>
      <c r="N5" s="144"/>
      <c r="O5" s="146"/>
    </row>
    <row r="6" spans="2:19" ht="15">
      <c r="B6" s="140" t="s">
        <v>130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S6" s="37"/>
    </row>
    <row r="7" spans="2:12" ht="15">
      <c r="B7" s="140" t="s">
        <v>10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2:12" ht="15" customHeight="1">
      <c r="B8" s="140" t="s">
        <v>11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2:12" ht="12" customHeight="1">
      <c r="B9" s="27"/>
      <c r="D9" s="27"/>
      <c r="E9" s="27"/>
      <c r="F9" s="27"/>
      <c r="G9" s="27"/>
      <c r="H9" s="27"/>
      <c r="I9" s="27"/>
      <c r="J9" s="27"/>
      <c r="K9" s="27"/>
      <c r="L9" s="27"/>
    </row>
    <row r="10" spans="1:15" ht="30" customHeight="1">
      <c r="A10" s="138" t="s">
        <v>21</v>
      </c>
      <c r="B10" s="138"/>
      <c r="C10" s="138" t="s">
        <v>20</v>
      </c>
      <c r="D10" s="138"/>
      <c r="E10" s="138"/>
      <c r="F10" s="138" t="s">
        <v>19</v>
      </c>
      <c r="G10" s="138"/>
      <c r="H10" s="138" t="s">
        <v>16</v>
      </c>
      <c r="I10" s="138"/>
      <c r="J10" s="138"/>
      <c r="K10" s="138"/>
      <c r="L10" s="138"/>
      <c r="M10" s="138" t="s">
        <v>15</v>
      </c>
      <c r="N10" s="138"/>
      <c r="O10" s="138"/>
    </row>
    <row r="11" spans="1:15" ht="48" customHeight="1">
      <c r="A11" s="138"/>
      <c r="B11" s="138"/>
      <c r="C11" s="138"/>
      <c r="D11" s="138"/>
      <c r="E11" s="138"/>
      <c r="F11" s="138"/>
      <c r="G11" s="138"/>
      <c r="H11" s="137" t="s">
        <v>17</v>
      </c>
      <c r="I11" s="137"/>
      <c r="J11" s="137"/>
      <c r="K11" s="138" t="s">
        <v>18</v>
      </c>
      <c r="L11" s="138"/>
      <c r="M11" s="135" t="s">
        <v>273</v>
      </c>
      <c r="N11" s="135" t="s">
        <v>274</v>
      </c>
      <c r="O11" s="135" t="s">
        <v>275</v>
      </c>
    </row>
    <row r="12" spans="1:15" ht="76.5" customHeight="1">
      <c r="A12" s="138"/>
      <c r="B12" s="138"/>
      <c r="C12" s="65" t="s">
        <v>149</v>
      </c>
      <c r="D12" s="65" t="s">
        <v>148</v>
      </c>
      <c r="E12" s="65" t="s">
        <v>148</v>
      </c>
      <c r="F12" s="65" t="s">
        <v>150</v>
      </c>
      <c r="G12" s="65" t="s">
        <v>148</v>
      </c>
      <c r="H12" s="137"/>
      <c r="I12" s="137"/>
      <c r="J12" s="137"/>
      <c r="K12" s="23" t="s">
        <v>151</v>
      </c>
      <c r="L12" s="31" t="s">
        <v>14</v>
      </c>
      <c r="M12" s="136"/>
      <c r="N12" s="136"/>
      <c r="O12" s="136"/>
    </row>
    <row r="13" spans="1:15" s="36" customFormat="1" ht="15" customHeight="1">
      <c r="A13" s="141">
        <v>1</v>
      </c>
      <c r="B13" s="141"/>
      <c r="C13" s="39">
        <v>2</v>
      </c>
      <c r="D13" s="39">
        <v>3</v>
      </c>
      <c r="E13" s="39">
        <v>4</v>
      </c>
      <c r="F13" s="66">
        <v>5</v>
      </c>
      <c r="G13" s="66">
        <v>6</v>
      </c>
      <c r="H13" s="141">
        <v>7</v>
      </c>
      <c r="I13" s="141"/>
      <c r="J13" s="141"/>
      <c r="K13" s="39">
        <v>8</v>
      </c>
      <c r="L13" s="39">
        <v>9</v>
      </c>
      <c r="M13" s="39">
        <v>10</v>
      </c>
      <c r="N13" s="39">
        <v>11</v>
      </c>
      <c r="O13" s="39">
        <v>12</v>
      </c>
    </row>
    <row r="14" spans="1:18" s="42" customFormat="1" ht="104.25" customHeight="1">
      <c r="A14" s="124" t="s">
        <v>158</v>
      </c>
      <c r="B14" s="125"/>
      <c r="C14" s="63" t="s">
        <v>132</v>
      </c>
      <c r="D14" s="63"/>
      <c r="E14" s="63"/>
      <c r="F14" s="67" t="s">
        <v>84</v>
      </c>
      <c r="G14" s="67"/>
      <c r="H14" s="123" t="s">
        <v>133</v>
      </c>
      <c r="I14" s="123"/>
      <c r="J14" s="123"/>
      <c r="K14" s="31" t="s">
        <v>22</v>
      </c>
      <c r="L14" s="38">
        <v>744</v>
      </c>
      <c r="M14" s="40">
        <v>81</v>
      </c>
      <c r="N14" s="40">
        <v>82</v>
      </c>
      <c r="O14" s="40">
        <v>82</v>
      </c>
      <c r="P14" s="41"/>
      <c r="Q14" s="41"/>
      <c r="R14" s="41"/>
    </row>
    <row r="15" spans="1:18" s="42" customFormat="1" ht="96" customHeight="1">
      <c r="A15" s="124" t="s">
        <v>159</v>
      </c>
      <c r="B15" s="125"/>
      <c r="C15" s="63" t="s">
        <v>132</v>
      </c>
      <c r="D15" s="63"/>
      <c r="E15" s="63"/>
      <c r="F15" s="67" t="s">
        <v>76</v>
      </c>
      <c r="G15" s="67"/>
      <c r="H15" s="123" t="s">
        <v>134</v>
      </c>
      <c r="I15" s="123"/>
      <c r="J15" s="123"/>
      <c r="K15" s="31" t="s">
        <v>22</v>
      </c>
      <c r="L15" s="38">
        <v>744</v>
      </c>
      <c r="M15" s="40">
        <v>51</v>
      </c>
      <c r="N15" s="40">
        <v>52</v>
      </c>
      <c r="O15" s="40">
        <v>52</v>
      </c>
      <c r="P15" s="41"/>
      <c r="Q15" s="41"/>
      <c r="R15" s="41"/>
    </row>
    <row r="16" spans="1:18" s="42" customFormat="1" ht="96" customHeight="1">
      <c r="A16" s="124" t="s">
        <v>160</v>
      </c>
      <c r="B16" s="125"/>
      <c r="C16" s="63" t="s">
        <v>132</v>
      </c>
      <c r="D16" s="63"/>
      <c r="E16" s="63"/>
      <c r="F16" s="68" t="s">
        <v>110</v>
      </c>
      <c r="G16" s="68"/>
      <c r="H16" s="123" t="s">
        <v>138</v>
      </c>
      <c r="I16" s="123"/>
      <c r="J16" s="123"/>
      <c r="K16" s="31" t="s">
        <v>22</v>
      </c>
      <c r="L16" s="38">
        <v>744</v>
      </c>
      <c r="M16" s="40">
        <v>26</v>
      </c>
      <c r="N16" s="40">
        <v>27</v>
      </c>
      <c r="O16" s="40">
        <v>27</v>
      </c>
      <c r="P16" s="41"/>
      <c r="Q16" s="41"/>
      <c r="R16" s="41"/>
    </row>
    <row r="17" spans="1:18" s="42" customFormat="1" ht="96" customHeight="1">
      <c r="A17" s="124" t="s">
        <v>161</v>
      </c>
      <c r="B17" s="125"/>
      <c r="C17" s="62" t="s">
        <v>115</v>
      </c>
      <c r="D17" s="62"/>
      <c r="E17" s="62"/>
      <c r="F17" s="67" t="s">
        <v>84</v>
      </c>
      <c r="G17" s="67"/>
      <c r="H17" s="131" t="s">
        <v>77</v>
      </c>
      <c r="I17" s="131"/>
      <c r="J17" s="131"/>
      <c r="K17" s="31" t="s">
        <v>22</v>
      </c>
      <c r="L17" s="38">
        <v>744</v>
      </c>
      <c r="M17" s="40">
        <v>81</v>
      </c>
      <c r="N17" s="40">
        <v>82</v>
      </c>
      <c r="O17" s="40">
        <v>82</v>
      </c>
      <c r="P17" s="41"/>
      <c r="Q17" s="41"/>
      <c r="R17" s="41"/>
    </row>
    <row r="18" spans="1:18" s="42" customFormat="1" ht="96" customHeight="1">
      <c r="A18" s="124" t="s">
        <v>162</v>
      </c>
      <c r="B18" s="125"/>
      <c r="C18" s="62" t="s">
        <v>115</v>
      </c>
      <c r="D18" s="62"/>
      <c r="E18" s="62"/>
      <c r="F18" s="67" t="s">
        <v>76</v>
      </c>
      <c r="G18" s="67"/>
      <c r="H18" s="131" t="s">
        <v>77</v>
      </c>
      <c r="I18" s="131"/>
      <c r="J18" s="131"/>
      <c r="K18" s="31" t="s">
        <v>22</v>
      </c>
      <c r="L18" s="38">
        <v>744</v>
      </c>
      <c r="M18" s="40">
        <v>51</v>
      </c>
      <c r="N18" s="40">
        <v>52</v>
      </c>
      <c r="O18" s="40">
        <v>52</v>
      </c>
      <c r="P18" s="41"/>
      <c r="Q18" s="41"/>
      <c r="R18" s="41"/>
    </row>
    <row r="19" spans="1:18" s="42" customFormat="1" ht="96" customHeight="1">
      <c r="A19" s="124" t="s">
        <v>163</v>
      </c>
      <c r="B19" s="125"/>
      <c r="C19" s="62" t="s">
        <v>120</v>
      </c>
      <c r="D19" s="62"/>
      <c r="E19" s="62"/>
      <c r="F19" s="67" t="s">
        <v>84</v>
      </c>
      <c r="G19" s="67"/>
      <c r="H19" s="123" t="s">
        <v>133</v>
      </c>
      <c r="I19" s="123"/>
      <c r="J19" s="123"/>
      <c r="K19" s="31" t="s">
        <v>22</v>
      </c>
      <c r="L19" s="38">
        <v>744</v>
      </c>
      <c r="M19" s="40">
        <v>81</v>
      </c>
      <c r="N19" s="40">
        <v>82</v>
      </c>
      <c r="O19" s="40">
        <v>82</v>
      </c>
      <c r="P19" s="41"/>
      <c r="Q19" s="41"/>
      <c r="R19" s="41"/>
    </row>
    <row r="20" spans="1:18" s="42" customFormat="1" ht="96" customHeight="1">
      <c r="A20" s="124" t="s">
        <v>164</v>
      </c>
      <c r="B20" s="125"/>
      <c r="C20" s="62" t="s">
        <v>120</v>
      </c>
      <c r="D20" s="62"/>
      <c r="E20" s="62"/>
      <c r="F20" s="67" t="s">
        <v>76</v>
      </c>
      <c r="G20" s="67"/>
      <c r="H20" s="123" t="s">
        <v>134</v>
      </c>
      <c r="I20" s="123"/>
      <c r="J20" s="123"/>
      <c r="K20" s="31" t="s">
        <v>22</v>
      </c>
      <c r="L20" s="38">
        <v>744</v>
      </c>
      <c r="M20" s="40">
        <v>51</v>
      </c>
      <c r="N20" s="40">
        <v>52</v>
      </c>
      <c r="O20" s="40">
        <v>52</v>
      </c>
      <c r="P20" s="41"/>
      <c r="Q20" s="41"/>
      <c r="R20" s="41"/>
    </row>
    <row r="21" spans="1:18" s="42" customFormat="1" ht="96" customHeight="1">
      <c r="A21" s="124" t="s">
        <v>165</v>
      </c>
      <c r="B21" s="125"/>
      <c r="C21" s="62" t="s">
        <v>111</v>
      </c>
      <c r="D21" s="62"/>
      <c r="E21" s="62"/>
      <c r="F21" s="67" t="s">
        <v>84</v>
      </c>
      <c r="G21" s="67"/>
      <c r="H21" s="123" t="s">
        <v>133</v>
      </c>
      <c r="I21" s="123"/>
      <c r="J21" s="123"/>
      <c r="K21" s="31" t="s">
        <v>22</v>
      </c>
      <c r="L21" s="38">
        <v>744</v>
      </c>
      <c r="M21" s="40">
        <v>81</v>
      </c>
      <c r="N21" s="40">
        <v>82</v>
      </c>
      <c r="O21" s="40">
        <v>82</v>
      </c>
      <c r="P21" s="41"/>
      <c r="Q21" s="41"/>
      <c r="R21" s="41"/>
    </row>
    <row r="22" spans="1:18" s="42" customFormat="1" ht="96" customHeight="1">
      <c r="A22" s="124" t="s">
        <v>166</v>
      </c>
      <c r="B22" s="125"/>
      <c r="C22" s="62" t="s">
        <v>111</v>
      </c>
      <c r="D22" s="62"/>
      <c r="E22" s="62"/>
      <c r="F22" s="67" t="s">
        <v>76</v>
      </c>
      <c r="G22" s="67"/>
      <c r="H22" s="123" t="s">
        <v>134</v>
      </c>
      <c r="I22" s="123"/>
      <c r="J22" s="123"/>
      <c r="K22" s="31" t="s">
        <v>22</v>
      </c>
      <c r="L22" s="38">
        <v>744</v>
      </c>
      <c r="M22" s="40">
        <v>51</v>
      </c>
      <c r="N22" s="40">
        <v>52</v>
      </c>
      <c r="O22" s="40">
        <v>52</v>
      </c>
      <c r="P22" s="41"/>
      <c r="Q22" s="41"/>
      <c r="R22" s="41"/>
    </row>
    <row r="23" spans="1:18" s="42" customFormat="1" ht="96" customHeight="1">
      <c r="A23" s="124" t="s">
        <v>167</v>
      </c>
      <c r="B23" s="125"/>
      <c r="C23" s="62" t="s">
        <v>116</v>
      </c>
      <c r="D23" s="62"/>
      <c r="E23" s="62"/>
      <c r="F23" s="67" t="s">
        <v>84</v>
      </c>
      <c r="G23" s="67"/>
      <c r="H23" s="123" t="s">
        <v>133</v>
      </c>
      <c r="I23" s="123"/>
      <c r="J23" s="123"/>
      <c r="K23" s="31" t="s">
        <v>22</v>
      </c>
      <c r="L23" s="38">
        <v>744</v>
      </c>
      <c r="M23" s="40">
        <v>81</v>
      </c>
      <c r="N23" s="40">
        <v>82</v>
      </c>
      <c r="O23" s="40">
        <v>82</v>
      </c>
      <c r="P23" s="41"/>
      <c r="Q23" s="41"/>
      <c r="R23" s="41"/>
    </row>
    <row r="24" spans="1:18" s="42" customFormat="1" ht="96" customHeight="1">
      <c r="A24" s="124" t="s">
        <v>168</v>
      </c>
      <c r="B24" s="125"/>
      <c r="C24" s="62" t="s">
        <v>116</v>
      </c>
      <c r="D24" s="62"/>
      <c r="E24" s="62"/>
      <c r="F24" s="67" t="s">
        <v>76</v>
      </c>
      <c r="G24" s="67"/>
      <c r="H24" s="123" t="s">
        <v>134</v>
      </c>
      <c r="I24" s="123"/>
      <c r="J24" s="123"/>
      <c r="K24" s="31" t="s">
        <v>22</v>
      </c>
      <c r="L24" s="38">
        <v>744</v>
      </c>
      <c r="M24" s="40">
        <v>51</v>
      </c>
      <c r="N24" s="40">
        <v>52</v>
      </c>
      <c r="O24" s="40">
        <v>52</v>
      </c>
      <c r="P24" s="41"/>
      <c r="Q24" s="41"/>
      <c r="R24" s="41"/>
    </row>
    <row r="25" spans="1:18" s="42" customFormat="1" ht="96" customHeight="1">
      <c r="A25" s="124" t="s">
        <v>169</v>
      </c>
      <c r="B25" s="125"/>
      <c r="C25" s="62" t="s">
        <v>121</v>
      </c>
      <c r="D25" s="62"/>
      <c r="E25" s="62"/>
      <c r="F25" s="67" t="s">
        <v>84</v>
      </c>
      <c r="G25" s="67"/>
      <c r="H25" s="123" t="s">
        <v>133</v>
      </c>
      <c r="I25" s="123"/>
      <c r="J25" s="123"/>
      <c r="K25" s="31" t="s">
        <v>22</v>
      </c>
      <c r="L25" s="38">
        <v>744</v>
      </c>
      <c r="M25" s="40">
        <v>81</v>
      </c>
      <c r="N25" s="40">
        <v>82</v>
      </c>
      <c r="O25" s="40">
        <v>82</v>
      </c>
      <c r="P25" s="41"/>
      <c r="Q25" s="41"/>
      <c r="R25" s="41"/>
    </row>
    <row r="26" spans="1:18" s="42" customFormat="1" ht="96" customHeight="1">
      <c r="A26" s="124" t="s">
        <v>170</v>
      </c>
      <c r="B26" s="125"/>
      <c r="C26" s="62" t="s">
        <v>121</v>
      </c>
      <c r="D26" s="62"/>
      <c r="E26" s="62"/>
      <c r="F26" s="67" t="s">
        <v>76</v>
      </c>
      <c r="G26" s="67"/>
      <c r="H26" s="123" t="s">
        <v>134</v>
      </c>
      <c r="I26" s="123"/>
      <c r="J26" s="123"/>
      <c r="K26" s="31" t="s">
        <v>22</v>
      </c>
      <c r="L26" s="38">
        <v>744</v>
      </c>
      <c r="M26" s="40">
        <v>51</v>
      </c>
      <c r="N26" s="40">
        <v>52</v>
      </c>
      <c r="O26" s="40">
        <v>52</v>
      </c>
      <c r="P26" s="41"/>
      <c r="Q26" s="41"/>
      <c r="R26" s="41"/>
    </row>
    <row r="27" spans="1:18" s="42" customFormat="1" ht="96" customHeight="1">
      <c r="A27" s="124" t="s">
        <v>171</v>
      </c>
      <c r="B27" s="125"/>
      <c r="C27" s="62" t="s">
        <v>108</v>
      </c>
      <c r="D27" s="62"/>
      <c r="E27" s="62"/>
      <c r="F27" s="67" t="s">
        <v>84</v>
      </c>
      <c r="G27" s="67"/>
      <c r="H27" s="123" t="s">
        <v>133</v>
      </c>
      <c r="I27" s="123"/>
      <c r="J27" s="123"/>
      <c r="K27" s="31" t="s">
        <v>22</v>
      </c>
      <c r="L27" s="38">
        <v>744</v>
      </c>
      <c r="M27" s="40">
        <v>81</v>
      </c>
      <c r="N27" s="40">
        <v>82</v>
      </c>
      <c r="O27" s="40">
        <v>82</v>
      </c>
      <c r="P27" s="41"/>
      <c r="Q27" s="41"/>
      <c r="R27" s="41"/>
    </row>
    <row r="28" spans="1:18" s="42" customFormat="1" ht="96" customHeight="1">
      <c r="A28" s="124" t="s">
        <v>172</v>
      </c>
      <c r="B28" s="125"/>
      <c r="C28" s="62" t="s">
        <v>108</v>
      </c>
      <c r="D28" s="62"/>
      <c r="E28" s="62"/>
      <c r="F28" s="67" t="s">
        <v>76</v>
      </c>
      <c r="G28" s="67"/>
      <c r="H28" s="123" t="s">
        <v>134</v>
      </c>
      <c r="I28" s="123"/>
      <c r="J28" s="123"/>
      <c r="K28" s="31" t="s">
        <v>22</v>
      </c>
      <c r="L28" s="38">
        <v>744</v>
      </c>
      <c r="M28" s="40">
        <v>51</v>
      </c>
      <c r="N28" s="40">
        <v>52</v>
      </c>
      <c r="O28" s="40">
        <v>52</v>
      </c>
      <c r="P28" s="41"/>
      <c r="Q28" s="41"/>
      <c r="R28" s="41"/>
    </row>
    <row r="29" spans="1:15" s="89" customFormat="1" ht="96" customHeight="1">
      <c r="A29" s="132" t="s">
        <v>235</v>
      </c>
      <c r="B29" s="133"/>
      <c r="C29" s="85" t="s">
        <v>108</v>
      </c>
      <c r="D29" s="85"/>
      <c r="E29" s="85"/>
      <c r="F29" s="86" t="s">
        <v>110</v>
      </c>
      <c r="G29" s="86"/>
      <c r="H29" s="139" t="s">
        <v>134</v>
      </c>
      <c r="I29" s="139"/>
      <c r="J29" s="139"/>
      <c r="K29" s="87" t="s">
        <v>22</v>
      </c>
      <c r="L29" s="88">
        <v>744</v>
      </c>
      <c r="M29" s="88">
        <v>26</v>
      </c>
      <c r="N29" s="88">
        <v>27</v>
      </c>
      <c r="O29" s="88">
        <v>27</v>
      </c>
    </row>
    <row r="30" spans="1:18" s="42" customFormat="1" ht="96" customHeight="1">
      <c r="A30" s="124" t="s">
        <v>173</v>
      </c>
      <c r="B30" s="125"/>
      <c r="C30" s="62" t="s">
        <v>113</v>
      </c>
      <c r="D30" s="62"/>
      <c r="E30" s="62"/>
      <c r="F30" s="67" t="s">
        <v>84</v>
      </c>
      <c r="G30" s="67"/>
      <c r="H30" s="123" t="s">
        <v>133</v>
      </c>
      <c r="I30" s="123"/>
      <c r="J30" s="123"/>
      <c r="K30" s="31" t="s">
        <v>22</v>
      </c>
      <c r="L30" s="38">
        <v>744</v>
      </c>
      <c r="M30" s="40">
        <v>81</v>
      </c>
      <c r="N30" s="40">
        <v>82</v>
      </c>
      <c r="O30" s="40">
        <v>82</v>
      </c>
      <c r="P30" s="41"/>
      <c r="Q30" s="41"/>
      <c r="R30" s="41"/>
    </row>
    <row r="31" spans="1:18" s="42" customFormat="1" ht="96" customHeight="1">
      <c r="A31" s="124" t="s">
        <v>174</v>
      </c>
      <c r="B31" s="125"/>
      <c r="C31" s="62" t="s">
        <v>113</v>
      </c>
      <c r="D31" s="62"/>
      <c r="E31" s="62"/>
      <c r="F31" s="67" t="s">
        <v>76</v>
      </c>
      <c r="G31" s="67"/>
      <c r="H31" s="123" t="s">
        <v>134</v>
      </c>
      <c r="I31" s="123"/>
      <c r="J31" s="123"/>
      <c r="K31" s="31" t="s">
        <v>22</v>
      </c>
      <c r="L31" s="38">
        <v>744</v>
      </c>
      <c r="M31" s="40">
        <v>51</v>
      </c>
      <c r="N31" s="40">
        <v>52</v>
      </c>
      <c r="O31" s="40">
        <v>52</v>
      </c>
      <c r="P31" s="41"/>
      <c r="Q31" s="41"/>
      <c r="R31" s="41"/>
    </row>
    <row r="32" spans="1:18" s="42" customFormat="1" ht="96" customHeight="1">
      <c r="A32" s="124" t="s">
        <v>175</v>
      </c>
      <c r="B32" s="125"/>
      <c r="C32" s="62" t="s">
        <v>112</v>
      </c>
      <c r="D32" s="62"/>
      <c r="E32" s="62"/>
      <c r="F32" s="67" t="s">
        <v>84</v>
      </c>
      <c r="G32" s="67"/>
      <c r="H32" s="123" t="s">
        <v>133</v>
      </c>
      <c r="I32" s="123"/>
      <c r="J32" s="123"/>
      <c r="K32" s="31" t="s">
        <v>22</v>
      </c>
      <c r="L32" s="38">
        <v>744</v>
      </c>
      <c r="M32" s="40">
        <v>81</v>
      </c>
      <c r="N32" s="40">
        <v>82</v>
      </c>
      <c r="O32" s="40">
        <v>82</v>
      </c>
      <c r="P32" s="41"/>
      <c r="Q32" s="41"/>
      <c r="R32" s="41"/>
    </row>
    <row r="33" spans="1:18" s="42" customFormat="1" ht="96" customHeight="1">
      <c r="A33" s="124" t="s">
        <v>176</v>
      </c>
      <c r="B33" s="125"/>
      <c r="C33" s="62" t="s">
        <v>112</v>
      </c>
      <c r="D33" s="62"/>
      <c r="E33" s="62"/>
      <c r="F33" s="67" t="s">
        <v>76</v>
      </c>
      <c r="G33" s="67"/>
      <c r="H33" s="123" t="s">
        <v>134</v>
      </c>
      <c r="I33" s="123"/>
      <c r="J33" s="123"/>
      <c r="K33" s="31" t="s">
        <v>22</v>
      </c>
      <c r="L33" s="38">
        <v>744</v>
      </c>
      <c r="M33" s="40">
        <v>51</v>
      </c>
      <c r="N33" s="40">
        <v>52</v>
      </c>
      <c r="O33" s="40">
        <v>52</v>
      </c>
      <c r="P33" s="41"/>
      <c r="Q33" s="41"/>
      <c r="R33" s="41"/>
    </row>
    <row r="34" spans="1:18" s="42" customFormat="1" ht="96" customHeight="1">
      <c r="A34" s="124" t="s">
        <v>177</v>
      </c>
      <c r="B34" s="125"/>
      <c r="C34" s="62" t="s">
        <v>114</v>
      </c>
      <c r="D34" s="62"/>
      <c r="E34" s="62"/>
      <c r="F34" s="67" t="s">
        <v>84</v>
      </c>
      <c r="G34" s="67"/>
      <c r="H34" s="131" t="s">
        <v>77</v>
      </c>
      <c r="I34" s="131"/>
      <c r="J34" s="131"/>
      <c r="K34" s="31" t="s">
        <v>22</v>
      </c>
      <c r="L34" s="38">
        <v>744</v>
      </c>
      <c r="M34" s="40">
        <v>81</v>
      </c>
      <c r="N34" s="40">
        <v>82</v>
      </c>
      <c r="O34" s="40">
        <v>82</v>
      </c>
      <c r="P34" s="41"/>
      <c r="Q34" s="41"/>
      <c r="R34" s="41"/>
    </row>
    <row r="35" spans="1:15" s="89" customFormat="1" ht="96" customHeight="1">
      <c r="A35" s="132" t="s">
        <v>236</v>
      </c>
      <c r="B35" s="133"/>
      <c r="C35" s="85" t="s">
        <v>114</v>
      </c>
      <c r="D35" s="85"/>
      <c r="E35" s="85"/>
      <c r="F35" s="86" t="s">
        <v>76</v>
      </c>
      <c r="G35" s="86"/>
      <c r="H35" s="139" t="s">
        <v>134</v>
      </c>
      <c r="I35" s="139"/>
      <c r="J35" s="139"/>
      <c r="K35" s="87" t="s">
        <v>22</v>
      </c>
      <c r="L35" s="88">
        <v>744</v>
      </c>
      <c r="M35" s="88">
        <v>51</v>
      </c>
      <c r="N35" s="88">
        <v>52</v>
      </c>
      <c r="O35" s="88">
        <v>52</v>
      </c>
    </row>
    <row r="36" spans="1:18" s="42" customFormat="1" ht="96" customHeight="1">
      <c r="A36" s="124" t="s">
        <v>178</v>
      </c>
      <c r="B36" s="134"/>
      <c r="C36" s="62" t="s">
        <v>117</v>
      </c>
      <c r="D36" s="62"/>
      <c r="E36" s="62"/>
      <c r="F36" s="67" t="s">
        <v>84</v>
      </c>
      <c r="G36" s="67"/>
      <c r="H36" s="123" t="s">
        <v>133</v>
      </c>
      <c r="I36" s="123"/>
      <c r="J36" s="123"/>
      <c r="K36" s="31" t="s">
        <v>22</v>
      </c>
      <c r="L36" s="38">
        <v>744</v>
      </c>
      <c r="M36" s="40">
        <v>81</v>
      </c>
      <c r="N36" s="40">
        <v>82</v>
      </c>
      <c r="O36" s="40">
        <v>82</v>
      </c>
      <c r="P36" s="41"/>
      <c r="Q36" s="41"/>
      <c r="R36" s="41"/>
    </row>
    <row r="37" spans="1:18" s="42" customFormat="1" ht="96" customHeight="1">
      <c r="A37" s="124" t="s">
        <v>179</v>
      </c>
      <c r="B37" s="125"/>
      <c r="C37" s="62" t="s">
        <v>117</v>
      </c>
      <c r="D37" s="62"/>
      <c r="E37" s="62"/>
      <c r="F37" s="67" t="s">
        <v>76</v>
      </c>
      <c r="G37" s="67"/>
      <c r="H37" s="123" t="s">
        <v>134</v>
      </c>
      <c r="I37" s="123"/>
      <c r="J37" s="123"/>
      <c r="K37" s="31" t="s">
        <v>22</v>
      </c>
      <c r="L37" s="38">
        <v>744</v>
      </c>
      <c r="M37" s="40">
        <v>51</v>
      </c>
      <c r="N37" s="40">
        <v>52</v>
      </c>
      <c r="O37" s="40">
        <v>52</v>
      </c>
      <c r="P37" s="41"/>
      <c r="Q37" s="41"/>
      <c r="R37" s="41"/>
    </row>
    <row r="38" spans="1:18" s="42" customFormat="1" ht="96" customHeight="1">
      <c r="A38" s="124" t="s">
        <v>180</v>
      </c>
      <c r="B38" s="125"/>
      <c r="C38" s="62" t="s">
        <v>117</v>
      </c>
      <c r="D38" s="62"/>
      <c r="E38" s="62"/>
      <c r="F38" s="67" t="s">
        <v>110</v>
      </c>
      <c r="G38" s="67"/>
      <c r="H38" s="131" t="s">
        <v>135</v>
      </c>
      <c r="I38" s="131"/>
      <c r="J38" s="131"/>
      <c r="K38" s="31" t="s">
        <v>22</v>
      </c>
      <c r="L38" s="38">
        <v>744</v>
      </c>
      <c r="M38" s="40">
        <v>26</v>
      </c>
      <c r="N38" s="40">
        <v>27</v>
      </c>
      <c r="O38" s="40">
        <v>27</v>
      </c>
      <c r="P38" s="41"/>
      <c r="Q38" s="41"/>
      <c r="R38" s="41"/>
    </row>
    <row r="39" spans="1:18" s="42" customFormat="1" ht="96" customHeight="1">
      <c r="A39" s="124" t="s">
        <v>181</v>
      </c>
      <c r="B39" s="125"/>
      <c r="C39" s="62" t="s">
        <v>109</v>
      </c>
      <c r="D39" s="62"/>
      <c r="E39" s="62"/>
      <c r="F39" s="67" t="s">
        <v>84</v>
      </c>
      <c r="G39" s="67"/>
      <c r="H39" s="123" t="s">
        <v>133</v>
      </c>
      <c r="I39" s="123"/>
      <c r="J39" s="123"/>
      <c r="K39" s="31" t="s">
        <v>22</v>
      </c>
      <c r="L39" s="38">
        <v>744</v>
      </c>
      <c r="M39" s="40">
        <v>81</v>
      </c>
      <c r="N39" s="40">
        <v>82</v>
      </c>
      <c r="O39" s="40">
        <v>82</v>
      </c>
      <c r="P39" s="41"/>
      <c r="Q39" s="41"/>
      <c r="R39" s="41"/>
    </row>
    <row r="40" spans="1:18" s="42" customFormat="1" ht="102.75" customHeight="1">
      <c r="A40" s="124" t="s">
        <v>182</v>
      </c>
      <c r="B40" s="125"/>
      <c r="C40" s="62" t="s">
        <v>109</v>
      </c>
      <c r="D40" s="62"/>
      <c r="E40" s="62"/>
      <c r="F40" s="67" t="s">
        <v>76</v>
      </c>
      <c r="G40" s="67"/>
      <c r="H40" s="123" t="s">
        <v>134</v>
      </c>
      <c r="I40" s="123"/>
      <c r="J40" s="123"/>
      <c r="K40" s="31" t="s">
        <v>22</v>
      </c>
      <c r="L40" s="38">
        <v>744</v>
      </c>
      <c r="M40" s="40">
        <v>51</v>
      </c>
      <c r="N40" s="40">
        <v>52</v>
      </c>
      <c r="O40" s="40">
        <v>52</v>
      </c>
      <c r="P40" s="41"/>
      <c r="Q40" s="41"/>
      <c r="R40" s="41"/>
    </row>
    <row r="41" spans="1:18" s="42" customFormat="1" ht="105.75" customHeight="1">
      <c r="A41" s="124" t="s">
        <v>183</v>
      </c>
      <c r="B41" s="125"/>
      <c r="C41" s="62" t="s">
        <v>109</v>
      </c>
      <c r="D41" s="62"/>
      <c r="E41" s="62"/>
      <c r="F41" s="67" t="s">
        <v>110</v>
      </c>
      <c r="G41" s="67"/>
      <c r="H41" s="131" t="s">
        <v>135</v>
      </c>
      <c r="I41" s="131"/>
      <c r="J41" s="131"/>
      <c r="K41" s="31" t="s">
        <v>22</v>
      </c>
      <c r="L41" s="38">
        <v>744</v>
      </c>
      <c r="M41" s="40">
        <v>26</v>
      </c>
      <c r="N41" s="40">
        <v>27</v>
      </c>
      <c r="O41" s="40">
        <v>27</v>
      </c>
      <c r="P41" s="41"/>
      <c r="Q41" s="41"/>
      <c r="R41" s="41"/>
    </row>
    <row r="42" spans="1:18" s="42" customFormat="1" ht="96" customHeight="1">
      <c r="A42" s="124" t="s">
        <v>184</v>
      </c>
      <c r="B42" s="125"/>
      <c r="C42" s="62" t="s">
        <v>109</v>
      </c>
      <c r="D42" s="62"/>
      <c r="E42" s="62"/>
      <c r="F42" s="67" t="s">
        <v>126</v>
      </c>
      <c r="G42" s="67"/>
      <c r="H42" s="131" t="s">
        <v>77</v>
      </c>
      <c r="I42" s="131"/>
      <c r="J42" s="131"/>
      <c r="K42" s="31" t="s">
        <v>22</v>
      </c>
      <c r="L42" s="38">
        <v>744</v>
      </c>
      <c r="M42" s="40">
        <v>26</v>
      </c>
      <c r="N42" s="40">
        <v>27</v>
      </c>
      <c r="O42" s="40">
        <v>27</v>
      </c>
      <c r="P42" s="41"/>
      <c r="Q42" s="41"/>
      <c r="R42" s="41"/>
    </row>
    <row r="43" spans="1:15" s="36" customFormat="1" ht="99.75" customHeight="1">
      <c r="A43" s="124" t="s">
        <v>279</v>
      </c>
      <c r="B43" s="125"/>
      <c r="C43" s="63" t="s">
        <v>280</v>
      </c>
      <c r="D43" s="63"/>
      <c r="E43" s="63"/>
      <c r="F43" s="26" t="s">
        <v>84</v>
      </c>
      <c r="G43" s="26"/>
      <c r="H43" s="123" t="s">
        <v>133</v>
      </c>
      <c r="I43" s="123"/>
      <c r="J43" s="123"/>
      <c r="K43" s="18" t="s">
        <v>22</v>
      </c>
      <c r="L43" s="40">
        <v>744</v>
      </c>
      <c r="M43" s="40">
        <v>50</v>
      </c>
      <c r="N43" s="40">
        <v>51</v>
      </c>
      <c r="O43" s="40">
        <v>52</v>
      </c>
    </row>
    <row r="44" spans="1:15" s="36" customFormat="1" ht="103.5" customHeight="1">
      <c r="A44" s="124" t="s">
        <v>281</v>
      </c>
      <c r="B44" s="125"/>
      <c r="C44" s="63" t="s">
        <v>280</v>
      </c>
      <c r="D44" s="63"/>
      <c r="E44" s="63"/>
      <c r="F44" s="26" t="s">
        <v>76</v>
      </c>
      <c r="G44" s="26"/>
      <c r="H44" s="123" t="s">
        <v>134</v>
      </c>
      <c r="I44" s="123"/>
      <c r="J44" s="123"/>
      <c r="K44" s="18" t="s">
        <v>22</v>
      </c>
      <c r="L44" s="40">
        <v>744</v>
      </c>
      <c r="M44" s="40">
        <v>50</v>
      </c>
      <c r="N44" s="40">
        <v>51</v>
      </c>
      <c r="O44" s="40">
        <v>52</v>
      </c>
    </row>
    <row r="45" spans="1:15" s="36" customFormat="1" ht="118.5" customHeight="1">
      <c r="A45" s="126" t="s">
        <v>185</v>
      </c>
      <c r="B45" s="126"/>
      <c r="C45" s="20" t="s">
        <v>136</v>
      </c>
      <c r="D45" s="20"/>
      <c r="E45" s="20"/>
      <c r="F45" s="67" t="s">
        <v>84</v>
      </c>
      <c r="G45" s="67"/>
      <c r="H45" s="131" t="s">
        <v>77</v>
      </c>
      <c r="I45" s="131"/>
      <c r="J45" s="131"/>
      <c r="K45" s="31" t="s">
        <v>22</v>
      </c>
      <c r="L45" s="38">
        <v>744</v>
      </c>
      <c r="M45" s="40">
        <v>80</v>
      </c>
      <c r="N45" s="40">
        <v>81</v>
      </c>
      <c r="O45" s="40">
        <v>82</v>
      </c>
    </row>
    <row r="46" spans="1:15" s="36" customFormat="1" ht="151.5" customHeight="1">
      <c r="A46" s="126" t="s">
        <v>186</v>
      </c>
      <c r="B46" s="126"/>
      <c r="C46" s="20" t="s">
        <v>136</v>
      </c>
      <c r="D46" s="20"/>
      <c r="E46" s="20"/>
      <c r="F46" s="67" t="s">
        <v>76</v>
      </c>
      <c r="G46" s="67"/>
      <c r="H46" s="127" t="s">
        <v>77</v>
      </c>
      <c r="I46" s="127"/>
      <c r="J46" s="127"/>
      <c r="K46" s="31" t="s">
        <v>22</v>
      </c>
      <c r="L46" s="38">
        <v>744</v>
      </c>
      <c r="M46" s="40">
        <v>50</v>
      </c>
      <c r="N46" s="40">
        <v>51</v>
      </c>
      <c r="O46" s="40">
        <v>52</v>
      </c>
    </row>
    <row r="47" spans="1:15" s="36" customFormat="1" ht="99.75" customHeight="1">
      <c r="A47" s="126" t="s">
        <v>194</v>
      </c>
      <c r="B47" s="126"/>
      <c r="C47" s="20" t="s">
        <v>136</v>
      </c>
      <c r="D47" s="20"/>
      <c r="E47" s="20"/>
      <c r="F47" s="67" t="s">
        <v>110</v>
      </c>
      <c r="G47" s="67"/>
      <c r="H47" s="131" t="s">
        <v>77</v>
      </c>
      <c r="I47" s="131"/>
      <c r="J47" s="131"/>
      <c r="K47" s="31" t="s">
        <v>22</v>
      </c>
      <c r="L47" s="38">
        <v>744</v>
      </c>
      <c r="M47" s="40">
        <v>25</v>
      </c>
      <c r="N47" s="40">
        <v>26</v>
      </c>
      <c r="O47" s="40">
        <v>27</v>
      </c>
    </row>
    <row r="48" spans="1:18" s="42" customFormat="1" ht="96" customHeight="1">
      <c r="A48" s="124" t="s">
        <v>187</v>
      </c>
      <c r="B48" s="125"/>
      <c r="C48" s="62" t="s">
        <v>106</v>
      </c>
      <c r="D48" s="62"/>
      <c r="E48" s="62"/>
      <c r="F48" s="67" t="s">
        <v>84</v>
      </c>
      <c r="G48" s="67"/>
      <c r="H48" s="123" t="s">
        <v>133</v>
      </c>
      <c r="I48" s="123"/>
      <c r="J48" s="123"/>
      <c r="K48" s="31" t="s">
        <v>22</v>
      </c>
      <c r="L48" s="38">
        <v>744</v>
      </c>
      <c r="M48" s="40">
        <v>81</v>
      </c>
      <c r="N48" s="40">
        <v>82</v>
      </c>
      <c r="O48" s="40">
        <v>82</v>
      </c>
      <c r="P48" s="41"/>
      <c r="Q48" s="41"/>
      <c r="R48" s="41"/>
    </row>
    <row r="49" spans="1:18" s="42" customFormat="1" ht="96" customHeight="1">
      <c r="A49" s="124" t="s">
        <v>188</v>
      </c>
      <c r="B49" s="125"/>
      <c r="C49" s="62" t="s">
        <v>106</v>
      </c>
      <c r="D49" s="62"/>
      <c r="E49" s="62"/>
      <c r="F49" s="67" t="s">
        <v>76</v>
      </c>
      <c r="G49" s="67"/>
      <c r="H49" s="123" t="s">
        <v>134</v>
      </c>
      <c r="I49" s="123"/>
      <c r="J49" s="123"/>
      <c r="K49" s="31" t="s">
        <v>22</v>
      </c>
      <c r="L49" s="38">
        <v>744</v>
      </c>
      <c r="M49" s="40">
        <v>51</v>
      </c>
      <c r="N49" s="40">
        <v>52</v>
      </c>
      <c r="O49" s="40">
        <v>52</v>
      </c>
      <c r="P49" s="41"/>
      <c r="Q49" s="41"/>
      <c r="R49" s="41"/>
    </row>
    <row r="50" spans="1:18" s="42" customFormat="1" ht="96" customHeight="1">
      <c r="A50" s="124" t="s">
        <v>189</v>
      </c>
      <c r="B50" s="125"/>
      <c r="C50" s="62" t="s">
        <v>107</v>
      </c>
      <c r="D50" s="62"/>
      <c r="E50" s="62"/>
      <c r="F50" s="67" t="s">
        <v>84</v>
      </c>
      <c r="G50" s="67"/>
      <c r="H50" s="123" t="s">
        <v>133</v>
      </c>
      <c r="I50" s="123"/>
      <c r="J50" s="123"/>
      <c r="K50" s="31" t="s">
        <v>22</v>
      </c>
      <c r="L50" s="38">
        <v>744</v>
      </c>
      <c r="M50" s="40">
        <v>81</v>
      </c>
      <c r="N50" s="40">
        <v>82</v>
      </c>
      <c r="O50" s="40">
        <v>82</v>
      </c>
      <c r="P50" s="41"/>
      <c r="Q50" s="41"/>
      <c r="R50" s="41"/>
    </row>
    <row r="51" spans="1:18" s="42" customFormat="1" ht="105.75" customHeight="1">
      <c r="A51" s="124" t="s">
        <v>190</v>
      </c>
      <c r="B51" s="125"/>
      <c r="C51" s="62" t="s">
        <v>107</v>
      </c>
      <c r="D51" s="62"/>
      <c r="E51" s="62"/>
      <c r="F51" s="67" t="s">
        <v>76</v>
      </c>
      <c r="G51" s="67"/>
      <c r="H51" s="123" t="s">
        <v>134</v>
      </c>
      <c r="I51" s="123"/>
      <c r="J51" s="123"/>
      <c r="K51" s="31" t="s">
        <v>22</v>
      </c>
      <c r="L51" s="38">
        <v>744</v>
      </c>
      <c r="M51" s="40">
        <v>51</v>
      </c>
      <c r="N51" s="40">
        <v>52</v>
      </c>
      <c r="O51" s="40">
        <v>52</v>
      </c>
      <c r="P51" s="41"/>
      <c r="Q51" s="41"/>
      <c r="R51" s="41"/>
    </row>
    <row r="52" spans="1:18" s="42" customFormat="1" ht="106.5" customHeight="1">
      <c r="A52" s="130" t="s">
        <v>191</v>
      </c>
      <c r="B52" s="130"/>
      <c r="C52" s="62" t="s">
        <v>139</v>
      </c>
      <c r="D52" s="62"/>
      <c r="E52" s="62"/>
      <c r="F52" s="67" t="s">
        <v>84</v>
      </c>
      <c r="G52" s="67"/>
      <c r="H52" s="123" t="s">
        <v>133</v>
      </c>
      <c r="I52" s="123"/>
      <c r="J52" s="123"/>
      <c r="K52" s="31" t="s">
        <v>22</v>
      </c>
      <c r="L52" s="38">
        <v>744</v>
      </c>
      <c r="M52" s="40">
        <v>81</v>
      </c>
      <c r="N52" s="40">
        <v>82</v>
      </c>
      <c r="O52" s="40">
        <v>82</v>
      </c>
      <c r="P52" s="41"/>
      <c r="Q52" s="41"/>
      <c r="R52" s="41"/>
    </row>
    <row r="53" spans="1:18" s="42" customFormat="1" ht="96" customHeight="1">
      <c r="A53" s="124" t="s">
        <v>193</v>
      </c>
      <c r="B53" s="125"/>
      <c r="C53" s="62" t="s">
        <v>118</v>
      </c>
      <c r="D53" s="62"/>
      <c r="E53" s="62"/>
      <c r="F53" s="67" t="s">
        <v>84</v>
      </c>
      <c r="G53" s="67"/>
      <c r="H53" s="123" t="s">
        <v>133</v>
      </c>
      <c r="I53" s="123"/>
      <c r="J53" s="123"/>
      <c r="K53" s="31" t="s">
        <v>22</v>
      </c>
      <c r="L53" s="38">
        <v>744</v>
      </c>
      <c r="M53" s="40">
        <v>81</v>
      </c>
      <c r="N53" s="40">
        <v>82</v>
      </c>
      <c r="O53" s="40">
        <v>82</v>
      </c>
      <c r="P53" s="41"/>
      <c r="Q53" s="41"/>
      <c r="R53" s="41"/>
    </row>
    <row r="54" spans="1:18" s="42" customFormat="1" ht="103.5" customHeight="1">
      <c r="A54" s="124" t="s">
        <v>192</v>
      </c>
      <c r="B54" s="125"/>
      <c r="C54" s="62" t="s">
        <v>118</v>
      </c>
      <c r="D54" s="62"/>
      <c r="E54" s="62"/>
      <c r="F54" s="67" t="s">
        <v>76</v>
      </c>
      <c r="G54" s="67"/>
      <c r="H54" s="123" t="s">
        <v>134</v>
      </c>
      <c r="I54" s="123"/>
      <c r="J54" s="123"/>
      <c r="K54" s="31" t="s">
        <v>22</v>
      </c>
      <c r="L54" s="38">
        <v>744</v>
      </c>
      <c r="M54" s="40">
        <v>51</v>
      </c>
      <c r="N54" s="40">
        <v>52</v>
      </c>
      <c r="O54" s="40">
        <v>52</v>
      </c>
      <c r="P54" s="41"/>
      <c r="Q54" s="41"/>
      <c r="R54" s="41"/>
    </row>
    <row r="55" spans="2:18" s="42" customFormat="1" ht="15" customHeight="1">
      <c r="B55" s="43"/>
      <c r="C55" s="28"/>
      <c r="D55" s="17"/>
      <c r="E55" s="17"/>
      <c r="F55" s="3"/>
      <c r="G55" s="3"/>
      <c r="H55" s="16"/>
      <c r="I55" s="16"/>
      <c r="J55" s="16"/>
      <c r="K55" s="25"/>
      <c r="L55" s="44"/>
      <c r="M55" s="45"/>
      <c r="N55" s="45"/>
      <c r="O55" s="45"/>
      <c r="P55" s="41"/>
      <c r="Q55" s="41"/>
      <c r="R55" s="41"/>
    </row>
    <row r="56" spans="1:15" ht="15">
      <c r="A56" s="128" t="s">
        <v>23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2:6" ht="13.5" customHeight="1">
      <c r="B57" s="46" t="s">
        <v>95</v>
      </c>
      <c r="C57" s="64"/>
      <c r="F57" s="6">
        <v>15</v>
      </c>
    </row>
  </sheetData>
  <sheetProtection/>
  <mergeCells count="105">
    <mergeCell ref="A43:B43"/>
    <mergeCell ref="H43:J43"/>
    <mergeCell ref="A44:B44"/>
    <mergeCell ref="H44:J44"/>
    <mergeCell ref="B7:L7"/>
    <mergeCell ref="B8:L8"/>
    <mergeCell ref="C10:E11"/>
    <mergeCell ref="F10:G11"/>
    <mergeCell ref="H10:L10"/>
    <mergeCell ref="A10:B12"/>
    <mergeCell ref="B1:O1"/>
    <mergeCell ref="G2:H2"/>
    <mergeCell ref="B3:K4"/>
    <mergeCell ref="L4:N4"/>
    <mergeCell ref="O4:O5"/>
    <mergeCell ref="B5:K5"/>
    <mergeCell ref="L5:N5"/>
    <mergeCell ref="A13:B13"/>
    <mergeCell ref="A14:B14"/>
    <mergeCell ref="H28:J28"/>
    <mergeCell ref="H22:J22"/>
    <mergeCell ref="H21:J21"/>
    <mergeCell ref="A15:B15"/>
    <mergeCell ref="A17:B17"/>
    <mergeCell ref="A18:B18"/>
    <mergeCell ref="H18:J18"/>
    <mergeCell ref="A19:B19"/>
    <mergeCell ref="B6:L6"/>
    <mergeCell ref="M10:O10"/>
    <mergeCell ref="H13:J13"/>
    <mergeCell ref="H24:J24"/>
    <mergeCell ref="H14:J14"/>
    <mergeCell ref="H15:J15"/>
    <mergeCell ref="H19:J19"/>
    <mergeCell ref="H17:J17"/>
    <mergeCell ref="N11:N12"/>
    <mergeCell ref="O11:O12"/>
    <mergeCell ref="M11:M12"/>
    <mergeCell ref="H11:J12"/>
    <mergeCell ref="K11:L11"/>
    <mergeCell ref="H53:J53"/>
    <mergeCell ref="H37:J37"/>
    <mergeCell ref="H40:J40"/>
    <mergeCell ref="H27:J27"/>
    <mergeCell ref="H33:J33"/>
    <mergeCell ref="H29:J29"/>
    <mergeCell ref="H35:J35"/>
    <mergeCell ref="H23:J23"/>
    <mergeCell ref="A38:B38"/>
    <mergeCell ref="A39:B39"/>
    <mergeCell ref="H26:J26"/>
    <mergeCell ref="H20:J20"/>
    <mergeCell ref="H25:J25"/>
    <mergeCell ref="A35:B35"/>
    <mergeCell ref="A21:B21"/>
    <mergeCell ref="A23:B23"/>
    <mergeCell ref="A20:B20"/>
    <mergeCell ref="H36:J36"/>
    <mergeCell ref="H34:J34"/>
    <mergeCell ref="H30:J30"/>
    <mergeCell ref="H39:J39"/>
    <mergeCell ref="A30:B30"/>
    <mergeCell ref="A31:B31"/>
    <mergeCell ref="A32:B32"/>
    <mergeCell ref="A36:B36"/>
    <mergeCell ref="A37:B37"/>
    <mergeCell ref="A33:B33"/>
    <mergeCell ref="A34:B34"/>
    <mergeCell ref="A42:B42"/>
    <mergeCell ref="A22:B22"/>
    <mergeCell ref="A27:B27"/>
    <mergeCell ref="A29:B29"/>
    <mergeCell ref="A28:B28"/>
    <mergeCell ref="A24:B24"/>
    <mergeCell ref="A25:B25"/>
    <mergeCell ref="H42:J42"/>
    <mergeCell ref="A54:B54"/>
    <mergeCell ref="A40:B40"/>
    <mergeCell ref="A41:B41"/>
    <mergeCell ref="A48:B48"/>
    <mergeCell ref="A49:B49"/>
    <mergeCell ref="H47:J47"/>
    <mergeCell ref="H45:J45"/>
    <mergeCell ref="H54:J54"/>
    <mergeCell ref="H41:J41"/>
    <mergeCell ref="A56:O56"/>
    <mergeCell ref="A53:B53"/>
    <mergeCell ref="A16:B16"/>
    <mergeCell ref="H16:J16"/>
    <mergeCell ref="A52:B52"/>
    <mergeCell ref="H52:J52"/>
    <mergeCell ref="A47:B47"/>
    <mergeCell ref="H38:J38"/>
    <mergeCell ref="H31:J31"/>
    <mergeCell ref="A26:B26"/>
    <mergeCell ref="H32:J32"/>
    <mergeCell ref="A51:B51"/>
    <mergeCell ref="H49:J49"/>
    <mergeCell ref="A46:B46"/>
    <mergeCell ref="H50:J50"/>
    <mergeCell ref="H51:J51"/>
    <mergeCell ref="H48:J48"/>
    <mergeCell ref="H46:J46"/>
    <mergeCell ref="A50:B50"/>
    <mergeCell ref="A45:B45"/>
  </mergeCells>
  <printOptions horizontalCentered="1"/>
  <pageMargins left="0.2755905511811024" right="0.2755905511811024" top="1.1811023622047245" bottom="0.5905511811023623" header="0.5118110236220472" footer="0.31496062992125984"/>
  <pageSetup firstPageNumber="2" useFirstPageNumber="1" horizontalDpi="600" verticalDpi="600" orientation="landscape" paperSize="9" scale="96" r:id="rId2"/>
  <headerFooter alignWithMargins="0">
    <oddHeader>&amp;R&amp;G</oddHeader>
    <oddFooter>&amp;C&amp;"Times New Roman,обычный"&amp;12&amp;P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89"/>
  <sheetViews>
    <sheetView view="pageBreakPreview" zoomScaleSheetLayoutView="100" zoomScalePageLayoutView="0" workbookViewId="0" topLeftCell="A76">
      <selection activeCell="M48" sqref="M48"/>
    </sheetView>
  </sheetViews>
  <sheetFormatPr defaultColWidth="9.140625" defaultRowHeight="15"/>
  <cols>
    <col min="1" max="2" width="9.140625" style="47" customWidth="1"/>
    <col min="3" max="3" width="15.8515625" style="47" customWidth="1"/>
    <col min="4" max="4" width="6.00390625" style="47" customWidth="1"/>
    <col min="5" max="5" width="5.140625" style="47" customWidth="1"/>
    <col min="6" max="6" width="9.140625" style="47" customWidth="1"/>
    <col min="7" max="7" width="6.140625" style="47" customWidth="1"/>
    <col min="8" max="8" width="3.57421875" style="47" customWidth="1"/>
    <col min="9" max="9" width="4.00390625" style="47" customWidth="1"/>
    <col min="10" max="10" width="3.8515625" style="47" customWidth="1"/>
    <col min="11" max="11" width="7.57421875" style="47" customWidth="1"/>
    <col min="12" max="12" width="7.28125" style="47" customWidth="1"/>
    <col min="13" max="16384" width="9.140625" style="47" customWidth="1"/>
  </cols>
  <sheetData>
    <row r="2" spans="1:12" ht="15">
      <c r="A2" s="147" t="s">
        <v>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4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8" ht="26.25" customHeight="1">
      <c r="A4" s="149" t="s">
        <v>21</v>
      </c>
      <c r="B4" s="149"/>
      <c r="C4" s="149" t="s">
        <v>20</v>
      </c>
      <c r="D4" s="149"/>
      <c r="E4" s="149"/>
      <c r="F4" s="149" t="s">
        <v>19</v>
      </c>
      <c r="G4" s="149"/>
      <c r="H4" s="149" t="s">
        <v>25</v>
      </c>
      <c r="I4" s="149"/>
      <c r="J4" s="149"/>
      <c r="K4" s="149"/>
      <c r="L4" s="149"/>
      <c r="M4" s="149" t="s">
        <v>26</v>
      </c>
      <c r="N4" s="149"/>
      <c r="O4" s="149"/>
      <c r="P4" s="149" t="s">
        <v>27</v>
      </c>
      <c r="Q4" s="149"/>
      <c r="R4" s="149"/>
    </row>
    <row r="5" spans="1:18" ht="57" customHeight="1">
      <c r="A5" s="149"/>
      <c r="B5" s="149"/>
      <c r="C5" s="149"/>
      <c r="D5" s="149"/>
      <c r="E5" s="149"/>
      <c r="F5" s="149"/>
      <c r="G5" s="149"/>
      <c r="H5" s="150" t="s">
        <v>17</v>
      </c>
      <c r="I5" s="151"/>
      <c r="J5" s="152"/>
      <c r="K5" s="156" t="s">
        <v>18</v>
      </c>
      <c r="L5" s="156"/>
      <c r="M5" s="135" t="s">
        <v>273</v>
      </c>
      <c r="N5" s="135" t="s">
        <v>274</v>
      </c>
      <c r="O5" s="135" t="s">
        <v>275</v>
      </c>
      <c r="P5" s="135" t="s">
        <v>273</v>
      </c>
      <c r="Q5" s="135" t="s">
        <v>274</v>
      </c>
      <c r="R5" s="135" t="s">
        <v>275</v>
      </c>
    </row>
    <row r="6" spans="1:18" ht="84" customHeight="1">
      <c r="A6" s="149"/>
      <c r="B6" s="149"/>
      <c r="C6" s="65" t="s">
        <v>149</v>
      </c>
      <c r="D6" s="65" t="s">
        <v>148</v>
      </c>
      <c r="E6" s="65" t="s">
        <v>148</v>
      </c>
      <c r="F6" s="65" t="s">
        <v>150</v>
      </c>
      <c r="G6" s="65" t="s">
        <v>148</v>
      </c>
      <c r="H6" s="153"/>
      <c r="I6" s="154"/>
      <c r="J6" s="155"/>
      <c r="K6" s="23" t="s">
        <v>151</v>
      </c>
      <c r="L6" s="31" t="s">
        <v>14</v>
      </c>
      <c r="M6" s="136"/>
      <c r="N6" s="136"/>
      <c r="O6" s="136"/>
      <c r="P6" s="136"/>
      <c r="Q6" s="136"/>
      <c r="R6" s="136"/>
    </row>
    <row r="7" spans="1:18" ht="15.75" customHeight="1">
      <c r="A7" s="157">
        <v>1</v>
      </c>
      <c r="B7" s="157"/>
      <c r="C7" s="39">
        <v>2</v>
      </c>
      <c r="D7" s="39">
        <v>3</v>
      </c>
      <c r="E7" s="39">
        <v>4</v>
      </c>
      <c r="F7" s="66">
        <v>5</v>
      </c>
      <c r="G7" s="66">
        <v>6</v>
      </c>
      <c r="H7" s="157">
        <v>7</v>
      </c>
      <c r="I7" s="157"/>
      <c r="J7" s="157"/>
      <c r="K7" s="48">
        <v>8</v>
      </c>
      <c r="L7" s="48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</row>
    <row r="8" spans="1:18" ht="82.5" customHeight="1">
      <c r="A8" s="124" t="s">
        <v>158</v>
      </c>
      <c r="B8" s="125"/>
      <c r="C8" s="63" t="s">
        <v>132</v>
      </c>
      <c r="D8" s="63"/>
      <c r="E8" s="63"/>
      <c r="F8" s="26" t="s">
        <v>84</v>
      </c>
      <c r="G8" s="26"/>
      <c r="H8" s="123" t="s">
        <v>78</v>
      </c>
      <c r="I8" s="123"/>
      <c r="J8" s="123"/>
      <c r="K8" s="18" t="s">
        <v>28</v>
      </c>
      <c r="L8" s="40">
        <v>792</v>
      </c>
      <c r="M8" s="40">
        <v>360</v>
      </c>
      <c r="N8" s="40">
        <f>M8</f>
        <v>360</v>
      </c>
      <c r="O8" s="40">
        <f>N8</f>
        <v>360</v>
      </c>
      <c r="P8" s="40"/>
      <c r="Q8" s="40"/>
      <c r="R8" s="40"/>
    </row>
    <row r="9" spans="1:18" ht="82.5" customHeight="1">
      <c r="A9" s="124" t="s">
        <v>159</v>
      </c>
      <c r="B9" s="125"/>
      <c r="C9" s="63" t="s">
        <v>132</v>
      </c>
      <c r="D9" s="63"/>
      <c r="E9" s="63"/>
      <c r="F9" s="26" t="s">
        <v>76</v>
      </c>
      <c r="G9" s="26"/>
      <c r="H9" s="123" t="s">
        <v>78</v>
      </c>
      <c r="I9" s="123"/>
      <c r="J9" s="123"/>
      <c r="K9" s="18" t="s">
        <v>28</v>
      </c>
      <c r="L9" s="40">
        <v>792</v>
      </c>
      <c r="M9" s="40">
        <v>207</v>
      </c>
      <c r="N9" s="40">
        <f aca="true" t="shared" si="0" ref="N9:N48">M9</f>
        <v>207</v>
      </c>
      <c r="O9" s="40">
        <f>N9</f>
        <v>207</v>
      </c>
      <c r="P9" s="40"/>
      <c r="Q9" s="40"/>
      <c r="R9" s="40"/>
    </row>
    <row r="10" spans="1:18" ht="82.5" customHeight="1">
      <c r="A10" s="124" t="s">
        <v>160</v>
      </c>
      <c r="B10" s="125"/>
      <c r="C10" s="63" t="s">
        <v>132</v>
      </c>
      <c r="D10" s="63"/>
      <c r="E10" s="63"/>
      <c r="F10" s="26" t="s">
        <v>110</v>
      </c>
      <c r="G10" s="26"/>
      <c r="H10" s="123" t="s">
        <v>78</v>
      </c>
      <c r="I10" s="123"/>
      <c r="J10" s="123"/>
      <c r="K10" s="18" t="s">
        <v>28</v>
      </c>
      <c r="L10" s="40">
        <v>792</v>
      </c>
      <c r="M10" s="40">
        <v>6</v>
      </c>
      <c r="N10" s="40">
        <f t="shared" si="0"/>
        <v>6</v>
      </c>
      <c r="O10" s="40">
        <f aca="true" t="shared" si="1" ref="O10:O48">N10</f>
        <v>6</v>
      </c>
      <c r="P10" s="40"/>
      <c r="Q10" s="40"/>
      <c r="R10" s="40"/>
    </row>
    <row r="11" spans="1:18" ht="82.5" customHeight="1">
      <c r="A11" s="124" t="s">
        <v>161</v>
      </c>
      <c r="B11" s="125"/>
      <c r="C11" s="63" t="s">
        <v>115</v>
      </c>
      <c r="D11" s="63"/>
      <c r="E11" s="63"/>
      <c r="F11" s="26" t="s">
        <v>84</v>
      </c>
      <c r="G11" s="26"/>
      <c r="H11" s="123" t="s">
        <v>78</v>
      </c>
      <c r="I11" s="123"/>
      <c r="J11" s="123"/>
      <c r="K11" s="18" t="s">
        <v>28</v>
      </c>
      <c r="L11" s="40">
        <v>792</v>
      </c>
      <c r="M11" s="40">
        <v>11</v>
      </c>
      <c r="N11" s="40">
        <f t="shared" si="0"/>
        <v>11</v>
      </c>
      <c r="O11" s="40">
        <f t="shared" si="1"/>
        <v>11</v>
      </c>
      <c r="P11" s="40"/>
      <c r="Q11" s="40"/>
      <c r="R11" s="40"/>
    </row>
    <row r="12" spans="1:18" ht="82.5" customHeight="1">
      <c r="A12" s="124" t="s">
        <v>162</v>
      </c>
      <c r="B12" s="125"/>
      <c r="C12" s="63" t="s">
        <v>115</v>
      </c>
      <c r="D12" s="63"/>
      <c r="E12" s="63"/>
      <c r="F12" s="26" t="s">
        <v>76</v>
      </c>
      <c r="G12" s="26"/>
      <c r="H12" s="123" t="s">
        <v>78</v>
      </c>
      <c r="I12" s="123"/>
      <c r="J12" s="123"/>
      <c r="K12" s="18" t="s">
        <v>28</v>
      </c>
      <c r="L12" s="40">
        <v>792</v>
      </c>
      <c r="M12" s="40">
        <v>10</v>
      </c>
      <c r="N12" s="40">
        <f>M12+15</f>
        <v>25</v>
      </c>
      <c r="O12" s="40">
        <f t="shared" si="1"/>
        <v>25</v>
      </c>
      <c r="P12" s="40"/>
      <c r="Q12" s="40"/>
      <c r="R12" s="40"/>
    </row>
    <row r="13" spans="1:18" ht="82.5" customHeight="1">
      <c r="A13" s="124" t="s">
        <v>163</v>
      </c>
      <c r="B13" s="125"/>
      <c r="C13" s="63" t="s">
        <v>120</v>
      </c>
      <c r="D13" s="63"/>
      <c r="E13" s="63"/>
      <c r="F13" s="26" t="s">
        <v>84</v>
      </c>
      <c r="G13" s="26"/>
      <c r="H13" s="123" t="s">
        <v>78</v>
      </c>
      <c r="I13" s="123"/>
      <c r="J13" s="123"/>
      <c r="K13" s="18" t="s">
        <v>28</v>
      </c>
      <c r="L13" s="40">
        <v>792</v>
      </c>
      <c r="M13" s="40">
        <v>107</v>
      </c>
      <c r="N13" s="40">
        <f t="shared" si="0"/>
        <v>107</v>
      </c>
      <c r="O13" s="40">
        <f t="shared" si="1"/>
        <v>107</v>
      </c>
      <c r="P13" s="40"/>
      <c r="Q13" s="40"/>
      <c r="R13" s="40"/>
    </row>
    <row r="14" spans="1:18" ht="82.5" customHeight="1">
      <c r="A14" s="124" t="s">
        <v>164</v>
      </c>
      <c r="B14" s="125"/>
      <c r="C14" s="63" t="s">
        <v>120</v>
      </c>
      <c r="D14" s="63"/>
      <c r="E14" s="63"/>
      <c r="F14" s="26" t="s">
        <v>76</v>
      </c>
      <c r="G14" s="26"/>
      <c r="H14" s="123" t="s">
        <v>78</v>
      </c>
      <c r="I14" s="123"/>
      <c r="J14" s="123"/>
      <c r="K14" s="18" t="s">
        <v>28</v>
      </c>
      <c r="L14" s="40">
        <v>792</v>
      </c>
      <c r="M14" s="40">
        <f>38+31+27</f>
        <v>96</v>
      </c>
      <c r="N14" s="40">
        <f t="shared" si="0"/>
        <v>96</v>
      </c>
      <c r="O14" s="40">
        <f t="shared" si="1"/>
        <v>96</v>
      </c>
      <c r="P14" s="40"/>
      <c r="Q14" s="40"/>
      <c r="R14" s="40"/>
    </row>
    <row r="15" spans="1:18" ht="82.5" customHeight="1">
      <c r="A15" s="124" t="s">
        <v>165</v>
      </c>
      <c r="B15" s="125"/>
      <c r="C15" s="63" t="s">
        <v>111</v>
      </c>
      <c r="D15" s="63"/>
      <c r="E15" s="63"/>
      <c r="F15" s="26" t="s">
        <v>84</v>
      </c>
      <c r="G15" s="26"/>
      <c r="H15" s="123" t="s">
        <v>78</v>
      </c>
      <c r="I15" s="123"/>
      <c r="J15" s="123"/>
      <c r="K15" s="18" t="s">
        <v>28</v>
      </c>
      <c r="L15" s="40">
        <v>792</v>
      </c>
      <c r="M15" s="40">
        <f>40+29+42</f>
        <v>111</v>
      </c>
      <c r="N15" s="40">
        <f t="shared" si="0"/>
        <v>111</v>
      </c>
      <c r="O15" s="40">
        <f t="shared" si="1"/>
        <v>111</v>
      </c>
      <c r="P15" s="40"/>
      <c r="Q15" s="40"/>
      <c r="R15" s="40"/>
    </row>
    <row r="16" spans="1:18" ht="82.5" customHeight="1">
      <c r="A16" s="124" t="s">
        <v>166</v>
      </c>
      <c r="B16" s="125"/>
      <c r="C16" s="63" t="s">
        <v>111</v>
      </c>
      <c r="D16" s="63"/>
      <c r="E16" s="63"/>
      <c r="F16" s="26" t="s">
        <v>76</v>
      </c>
      <c r="G16" s="26"/>
      <c r="H16" s="123" t="s">
        <v>78</v>
      </c>
      <c r="I16" s="123"/>
      <c r="J16" s="123"/>
      <c r="K16" s="18" t="s">
        <v>28</v>
      </c>
      <c r="L16" s="40">
        <v>792</v>
      </c>
      <c r="M16" s="40">
        <f>26+42+27+12</f>
        <v>107</v>
      </c>
      <c r="N16" s="40">
        <f t="shared" si="0"/>
        <v>107</v>
      </c>
      <c r="O16" s="40">
        <f t="shared" si="1"/>
        <v>107</v>
      </c>
      <c r="P16" s="40"/>
      <c r="Q16" s="40"/>
      <c r="R16" s="40"/>
    </row>
    <row r="17" spans="1:18" ht="82.5" customHeight="1">
      <c r="A17" s="124" t="s">
        <v>167</v>
      </c>
      <c r="B17" s="125"/>
      <c r="C17" s="63" t="s">
        <v>116</v>
      </c>
      <c r="D17" s="63"/>
      <c r="E17" s="63"/>
      <c r="F17" s="26" t="s">
        <v>84</v>
      </c>
      <c r="G17" s="26"/>
      <c r="H17" s="123" t="s">
        <v>78</v>
      </c>
      <c r="I17" s="123"/>
      <c r="J17" s="123"/>
      <c r="K17" s="18" t="s">
        <v>28</v>
      </c>
      <c r="L17" s="40">
        <v>792</v>
      </c>
      <c r="M17" s="40">
        <v>0</v>
      </c>
      <c r="N17" s="40">
        <f t="shared" si="0"/>
        <v>0</v>
      </c>
      <c r="O17" s="40">
        <f t="shared" si="1"/>
        <v>0</v>
      </c>
      <c r="P17" s="40"/>
      <c r="Q17" s="40"/>
      <c r="R17" s="40"/>
    </row>
    <row r="18" spans="1:18" ht="82.5" customHeight="1">
      <c r="A18" s="124" t="s">
        <v>168</v>
      </c>
      <c r="B18" s="125"/>
      <c r="C18" s="63" t="s">
        <v>116</v>
      </c>
      <c r="D18" s="63"/>
      <c r="E18" s="63"/>
      <c r="F18" s="26" t="s">
        <v>76</v>
      </c>
      <c r="G18" s="26"/>
      <c r="H18" s="123" t="s">
        <v>78</v>
      </c>
      <c r="I18" s="123"/>
      <c r="J18" s="123"/>
      <c r="K18" s="18" t="s">
        <v>28</v>
      </c>
      <c r="L18" s="40">
        <v>792</v>
      </c>
      <c r="M18" s="40">
        <f>11+10</f>
        <v>21</v>
      </c>
      <c r="N18" s="40">
        <f t="shared" si="0"/>
        <v>21</v>
      </c>
      <c r="O18" s="40">
        <f t="shared" si="1"/>
        <v>21</v>
      </c>
      <c r="P18" s="40"/>
      <c r="Q18" s="40"/>
      <c r="R18" s="40"/>
    </row>
    <row r="19" spans="1:18" ht="82.5" customHeight="1">
      <c r="A19" s="124" t="s">
        <v>169</v>
      </c>
      <c r="B19" s="125"/>
      <c r="C19" s="63" t="s">
        <v>121</v>
      </c>
      <c r="D19" s="63"/>
      <c r="E19" s="63"/>
      <c r="F19" s="26" t="s">
        <v>84</v>
      </c>
      <c r="G19" s="26"/>
      <c r="H19" s="123" t="s">
        <v>78</v>
      </c>
      <c r="I19" s="123"/>
      <c r="J19" s="123"/>
      <c r="K19" s="18" t="s">
        <v>28</v>
      </c>
      <c r="L19" s="40">
        <v>792</v>
      </c>
      <c r="M19" s="40">
        <v>15</v>
      </c>
      <c r="N19" s="40">
        <f t="shared" si="0"/>
        <v>15</v>
      </c>
      <c r="O19" s="40">
        <f t="shared" si="1"/>
        <v>15</v>
      </c>
      <c r="P19" s="40"/>
      <c r="Q19" s="40"/>
      <c r="R19" s="40"/>
    </row>
    <row r="20" spans="1:18" ht="82.5" customHeight="1">
      <c r="A20" s="124" t="s">
        <v>170</v>
      </c>
      <c r="B20" s="125"/>
      <c r="C20" s="63" t="s">
        <v>121</v>
      </c>
      <c r="D20" s="63"/>
      <c r="E20" s="63"/>
      <c r="F20" s="26" t="s">
        <v>76</v>
      </c>
      <c r="G20" s="26"/>
      <c r="H20" s="123" t="s">
        <v>78</v>
      </c>
      <c r="I20" s="123"/>
      <c r="J20" s="123"/>
      <c r="K20" s="18" t="s">
        <v>28</v>
      </c>
      <c r="L20" s="40">
        <v>792</v>
      </c>
      <c r="M20" s="40">
        <f>10+10</f>
        <v>20</v>
      </c>
      <c r="N20" s="40">
        <f t="shared" si="0"/>
        <v>20</v>
      </c>
      <c r="O20" s="40">
        <f t="shared" si="1"/>
        <v>20</v>
      </c>
      <c r="P20" s="40"/>
      <c r="Q20" s="40"/>
      <c r="R20" s="40"/>
    </row>
    <row r="21" spans="1:18" ht="82.5" customHeight="1">
      <c r="A21" s="124" t="s">
        <v>171</v>
      </c>
      <c r="B21" s="125"/>
      <c r="C21" s="63" t="s">
        <v>108</v>
      </c>
      <c r="D21" s="63"/>
      <c r="E21" s="63"/>
      <c r="F21" s="26" t="s">
        <v>84</v>
      </c>
      <c r="G21" s="26"/>
      <c r="H21" s="123" t="s">
        <v>78</v>
      </c>
      <c r="I21" s="123"/>
      <c r="J21" s="123"/>
      <c r="K21" s="18" t="s">
        <v>28</v>
      </c>
      <c r="L21" s="40">
        <v>792</v>
      </c>
      <c r="M21" s="40">
        <v>51</v>
      </c>
      <c r="N21" s="40">
        <f t="shared" si="0"/>
        <v>51</v>
      </c>
      <c r="O21" s="40">
        <f t="shared" si="1"/>
        <v>51</v>
      </c>
      <c r="P21" s="40"/>
      <c r="Q21" s="40"/>
      <c r="R21" s="40"/>
    </row>
    <row r="22" spans="1:18" ht="82.5" customHeight="1">
      <c r="A22" s="124" t="s">
        <v>172</v>
      </c>
      <c r="B22" s="125"/>
      <c r="C22" s="63" t="s">
        <v>108</v>
      </c>
      <c r="D22" s="63"/>
      <c r="E22" s="63"/>
      <c r="F22" s="26" t="s">
        <v>76</v>
      </c>
      <c r="G22" s="26"/>
      <c r="H22" s="123" t="s">
        <v>78</v>
      </c>
      <c r="I22" s="123"/>
      <c r="J22" s="123"/>
      <c r="K22" s="18" t="s">
        <v>28</v>
      </c>
      <c r="L22" s="40">
        <v>792</v>
      </c>
      <c r="M22" s="40">
        <f>26+12</f>
        <v>38</v>
      </c>
      <c r="N22" s="40">
        <f t="shared" si="0"/>
        <v>38</v>
      </c>
      <c r="O22" s="40">
        <f t="shared" si="1"/>
        <v>38</v>
      </c>
      <c r="P22" s="40"/>
      <c r="Q22" s="40"/>
      <c r="R22" s="40"/>
    </row>
    <row r="23" spans="1:18" s="91" customFormat="1" ht="82.5" customHeight="1">
      <c r="A23" s="132" t="s">
        <v>235</v>
      </c>
      <c r="B23" s="133"/>
      <c r="C23" s="85" t="s">
        <v>108</v>
      </c>
      <c r="D23" s="85"/>
      <c r="E23" s="85"/>
      <c r="F23" s="90" t="s">
        <v>110</v>
      </c>
      <c r="G23" s="90"/>
      <c r="H23" s="139" t="s">
        <v>78</v>
      </c>
      <c r="I23" s="139"/>
      <c r="J23" s="139"/>
      <c r="K23" s="87" t="s">
        <v>28</v>
      </c>
      <c r="L23" s="88">
        <v>792</v>
      </c>
      <c r="M23" s="88">
        <f>4+5</f>
        <v>9</v>
      </c>
      <c r="N23" s="88">
        <f>M23</f>
        <v>9</v>
      </c>
      <c r="O23" s="88">
        <f>N23</f>
        <v>9</v>
      </c>
      <c r="P23" s="88"/>
      <c r="Q23" s="88"/>
      <c r="R23" s="88"/>
    </row>
    <row r="24" spans="1:18" ht="82.5" customHeight="1">
      <c r="A24" s="124" t="s">
        <v>173</v>
      </c>
      <c r="B24" s="125"/>
      <c r="C24" s="63" t="s">
        <v>113</v>
      </c>
      <c r="D24" s="63"/>
      <c r="E24" s="63"/>
      <c r="F24" s="26" t="s">
        <v>84</v>
      </c>
      <c r="G24" s="26"/>
      <c r="H24" s="123" t="s">
        <v>78</v>
      </c>
      <c r="I24" s="123"/>
      <c r="J24" s="123"/>
      <c r="K24" s="18" t="s">
        <v>28</v>
      </c>
      <c r="L24" s="40">
        <v>792</v>
      </c>
      <c r="M24" s="40">
        <f>50+36+12</f>
        <v>98</v>
      </c>
      <c r="N24" s="40">
        <f t="shared" si="0"/>
        <v>98</v>
      </c>
      <c r="O24" s="40">
        <f t="shared" si="1"/>
        <v>98</v>
      </c>
      <c r="P24" s="40"/>
      <c r="Q24" s="40"/>
      <c r="R24" s="40"/>
    </row>
    <row r="25" spans="1:18" ht="82.5" customHeight="1">
      <c r="A25" s="124" t="s">
        <v>174</v>
      </c>
      <c r="B25" s="125"/>
      <c r="C25" s="63" t="s">
        <v>113</v>
      </c>
      <c r="D25" s="63"/>
      <c r="E25" s="63"/>
      <c r="F25" s="26" t="s">
        <v>76</v>
      </c>
      <c r="G25" s="26"/>
      <c r="H25" s="123" t="s">
        <v>78</v>
      </c>
      <c r="I25" s="123"/>
      <c r="J25" s="123"/>
      <c r="K25" s="18" t="s">
        <v>28</v>
      </c>
      <c r="L25" s="40">
        <v>792</v>
      </c>
      <c r="M25" s="40">
        <f>14+11+30</f>
        <v>55</v>
      </c>
      <c r="N25" s="40">
        <f t="shared" si="0"/>
        <v>55</v>
      </c>
      <c r="O25" s="40">
        <f t="shared" si="1"/>
        <v>55</v>
      </c>
      <c r="P25" s="40"/>
      <c r="Q25" s="40"/>
      <c r="R25" s="40"/>
    </row>
    <row r="26" spans="1:18" ht="82.5" customHeight="1">
      <c r="A26" s="124" t="s">
        <v>175</v>
      </c>
      <c r="B26" s="125"/>
      <c r="C26" s="63" t="s">
        <v>112</v>
      </c>
      <c r="D26" s="63"/>
      <c r="E26" s="63"/>
      <c r="F26" s="26" t="s">
        <v>84</v>
      </c>
      <c r="G26" s="26"/>
      <c r="H26" s="123" t="s">
        <v>78</v>
      </c>
      <c r="I26" s="123"/>
      <c r="J26" s="123"/>
      <c r="K26" s="18" t="s">
        <v>28</v>
      </c>
      <c r="L26" s="40">
        <v>792</v>
      </c>
      <c r="M26" s="40">
        <f>31+12</f>
        <v>43</v>
      </c>
      <c r="N26" s="40">
        <f t="shared" si="0"/>
        <v>43</v>
      </c>
      <c r="O26" s="40">
        <f t="shared" si="1"/>
        <v>43</v>
      </c>
      <c r="P26" s="40"/>
      <c r="Q26" s="40"/>
      <c r="R26" s="40"/>
    </row>
    <row r="27" spans="1:18" ht="82.5" customHeight="1">
      <c r="A27" s="124" t="s">
        <v>176</v>
      </c>
      <c r="B27" s="125"/>
      <c r="C27" s="63" t="s">
        <v>112</v>
      </c>
      <c r="D27" s="63"/>
      <c r="E27" s="63"/>
      <c r="F27" s="26" t="s">
        <v>76</v>
      </c>
      <c r="G27" s="26"/>
      <c r="H27" s="123" t="s">
        <v>78</v>
      </c>
      <c r="I27" s="123"/>
      <c r="J27" s="123"/>
      <c r="K27" s="18" t="s">
        <v>28</v>
      </c>
      <c r="L27" s="40">
        <v>792</v>
      </c>
      <c r="M27" s="40">
        <f>10+8+16+8</f>
        <v>42</v>
      </c>
      <c r="N27" s="40">
        <f t="shared" si="0"/>
        <v>42</v>
      </c>
      <c r="O27" s="40">
        <f t="shared" si="1"/>
        <v>42</v>
      </c>
      <c r="P27" s="40"/>
      <c r="Q27" s="40"/>
      <c r="R27" s="40"/>
    </row>
    <row r="28" spans="1:18" ht="82.5" customHeight="1">
      <c r="A28" s="124" t="s">
        <v>177</v>
      </c>
      <c r="B28" s="125"/>
      <c r="C28" s="63" t="s">
        <v>114</v>
      </c>
      <c r="D28" s="63"/>
      <c r="E28" s="63"/>
      <c r="F28" s="26" t="s">
        <v>84</v>
      </c>
      <c r="G28" s="26"/>
      <c r="H28" s="123" t="s">
        <v>78</v>
      </c>
      <c r="I28" s="123"/>
      <c r="J28" s="123"/>
      <c r="K28" s="18" t="s">
        <v>28</v>
      </c>
      <c r="L28" s="40">
        <v>792</v>
      </c>
      <c r="M28" s="40">
        <v>43</v>
      </c>
      <c r="N28" s="40">
        <f t="shared" si="0"/>
        <v>43</v>
      </c>
      <c r="O28" s="40">
        <f t="shared" si="1"/>
        <v>43</v>
      </c>
      <c r="P28" s="40"/>
      <c r="Q28" s="40"/>
      <c r="R28" s="40"/>
    </row>
    <row r="29" spans="1:18" ht="82.5" customHeight="1">
      <c r="A29" s="170" t="s">
        <v>236</v>
      </c>
      <c r="B29" s="171"/>
      <c r="C29" s="63" t="s">
        <v>114</v>
      </c>
      <c r="D29" s="63"/>
      <c r="E29" s="63"/>
      <c r="F29" s="26" t="s">
        <v>76</v>
      </c>
      <c r="G29" s="26"/>
      <c r="H29" s="123" t="s">
        <v>78</v>
      </c>
      <c r="I29" s="123"/>
      <c r="J29" s="123"/>
      <c r="K29" s="18" t="s">
        <v>28</v>
      </c>
      <c r="L29" s="40">
        <v>792</v>
      </c>
      <c r="M29" s="40">
        <v>14</v>
      </c>
      <c r="N29" s="40">
        <f>M29</f>
        <v>14</v>
      </c>
      <c r="O29" s="40">
        <f>N29</f>
        <v>14</v>
      </c>
      <c r="P29" s="40"/>
      <c r="Q29" s="40"/>
      <c r="R29" s="40"/>
    </row>
    <row r="30" spans="1:18" ht="82.5" customHeight="1">
      <c r="A30" s="124" t="s">
        <v>178</v>
      </c>
      <c r="B30" s="134"/>
      <c r="C30" s="63" t="s">
        <v>117</v>
      </c>
      <c r="D30" s="63"/>
      <c r="E30" s="63"/>
      <c r="F30" s="26" t="s">
        <v>84</v>
      </c>
      <c r="G30" s="26"/>
      <c r="H30" s="123" t="s">
        <v>78</v>
      </c>
      <c r="I30" s="123"/>
      <c r="J30" s="123"/>
      <c r="K30" s="18" t="s">
        <v>28</v>
      </c>
      <c r="L30" s="40">
        <v>792</v>
      </c>
      <c r="M30" s="40">
        <v>160</v>
      </c>
      <c r="N30" s="40">
        <f t="shared" si="0"/>
        <v>160</v>
      </c>
      <c r="O30" s="40">
        <f t="shared" si="1"/>
        <v>160</v>
      </c>
      <c r="P30" s="40"/>
      <c r="Q30" s="40"/>
      <c r="R30" s="40"/>
    </row>
    <row r="31" spans="1:18" ht="82.5" customHeight="1">
      <c r="A31" s="124" t="s">
        <v>179</v>
      </c>
      <c r="B31" s="125"/>
      <c r="C31" s="63" t="s">
        <v>117</v>
      </c>
      <c r="D31" s="63"/>
      <c r="E31" s="63"/>
      <c r="F31" s="26" t="s">
        <v>76</v>
      </c>
      <c r="G31" s="26"/>
      <c r="H31" s="123" t="s">
        <v>78</v>
      </c>
      <c r="I31" s="123"/>
      <c r="J31" s="123"/>
      <c r="K31" s="18" t="s">
        <v>28</v>
      </c>
      <c r="L31" s="40">
        <v>792</v>
      </c>
      <c r="M31" s="40">
        <f>24+25</f>
        <v>49</v>
      </c>
      <c r="N31" s="40">
        <f t="shared" si="0"/>
        <v>49</v>
      </c>
      <c r="O31" s="40">
        <f t="shared" si="1"/>
        <v>49</v>
      </c>
      <c r="P31" s="40"/>
      <c r="Q31" s="40"/>
      <c r="R31" s="40"/>
    </row>
    <row r="32" spans="1:18" ht="82.5" customHeight="1">
      <c r="A32" s="124" t="s">
        <v>180</v>
      </c>
      <c r="B32" s="125"/>
      <c r="C32" s="63" t="s">
        <v>117</v>
      </c>
      <c r="D32" s="63"/>
      <c r="E32" s="63"/>
      <c r="F32" s="26" t="s">
        <v>110</v>
      </c>
      <c r="G32" s="26"/>
      <c r="H32" s="123" t="s">
        <v>78</v>
      </c>
      <c r="I32" s="123"/>
      <c r="J32" s="123"/>
      <c r="K32" s="18" t="s">
        <v>28</v>
      </c>
      <c r="L32" s="40">
        <v>792</v>
      </c>
      <c r="M32" s="40">
        <v>12</v>
      </c>
      <c r="N32" s="40">
        <f t="shared" si="0"/>
        <v>12</v>
      </c>
      <c r="O32" s="40">
        <f t="shared" si="1"/>
        <v>12</v>
      </c>
      <c r="P32" s="40"/>
      <c r="Q32" s="40"/>
      <c r="R32" s="40"/>
    </row>
    <row r="33" spans="1:18" ht="82.5" customHeight="1">
      <c r="A33" s="124" t="s">
        <v>181</v>
      </c>
      <c r="B33" s="125"/>
      <c r="C33" s="63" t="s">
        <v>109</v>
      </c>
      <c r="D33" s="63"/>
      <c r="E33" s="63"/>
      <c r="F33" s="26" t="s">
        <v>84</v>
      </c>
      <c r="G33" s="26"/>
      <c r="H33" s="123" t="s">
        <v>78</v>
      </c>
      <c r="I33" s="123"/>
      <c r="J33" s="123"/>
      <c r="K33" s="18" t="s">
        <v>28</v>
      </c>
      <c r="L33" s="40">
        <v>792</v>
      </c>
      <c r="M33" s="40">
        <f>108+30</f>
        <v>138</v>
      </c>
      <c r="N33" s="40">
        <f t="shared" si="0"/>
        <v>138</v>
      </c>
      <c r="O33" s="40">
        <f t="shared" si="1"/>
        <v>138</v>
      </c>
      <c r="P33" s="40"/>
      <c r="Q33" s="40"/>
      <c r="R33" s="40"/>
    </row>
    <row r="34" spans="1:18" ht="82.5" customHeight="1">
      <c r="A34" s="124" t="s">
        <v>182</v>
      </c>
      <c r="B34" s="125"/>
      <c r="C34" s="63" t="s">
        <v>109</v>
      </c>
      <c r="D34" s="63"/>
      <c r="E34" s="63"/>
      <c r="F34" s="26" t="s">
        <v>76</v>
      </c>
      <c r="G34" s="26"/>
      <c r="H34" s="123" t="s">
        <v>78</v>
      </c>
      <c r="I34" s="123"/>
      <c r="J34" s="123"/>
      <c r="K34" s="18" t="s">
        <v>28</v>
      </c>
      <c r="L34" s="40">
        <v>792</v>
      </c>
      <c r="M34" s="40">
        <f>68+51+25+24</f>
        <v>168</v>
      </c>
      <c r="N34" s="40">
        <f t="shared" si="0"/>
        <v>168</v>
      </c>
      <c r="O34" s="40">
        <f t="shared" si="1"/>
        <v>168</v>
      </c>
      <c r="P34" s="40"/>
      <c r="Q34" s="40"/>
      <c r="R34" s="40"/>
    </row>
    <row r="35" spans="1:18" ht="82.5" customHeight="1">
      <c r="A35" s="124" t="s">
        <v>183</v>
      </c>
      <c r="B35" s="125"/>
      <c r="C35" s="63" t="s">
        <v>109</v>
      </c>
      <c r="D35" s="63"/>
      <c r="E35" s="63"/>
      <c r="F35" s="26" t="s">
        <v>110</v>
      </c>
      <c r="G35" s="26"/>
      <c r="H35" s="123" t="s">
        <v>78</v>
      </c>
      <c r="I35" s="123"/>
      <c r="J35" s="123"/>
      <c r="K35" s="18" t="s">
        <v>28</v>
      </c>
      <c r="L35" s="40">
        <v>792</v>
      </c>
      <c r="M35" s="40">
        <f>5+4</f>
        <v>9</v>
      </c>
      <c r="N35" s="40">
        <f t="shared" si="0"/>
        <v>9</v>
      </c>
      <c r="O35" s="40">
        <f t="shared" si="1"/>
        <v>9</v>
      </c>
      <c r="P35" s="40"/>
      <c r="Q35" s="40"/>
      <c r="R35" s="40"/>
    </row>
    <row r="36" spans="1:18" ht="93.75" customHeight="1">
      <c r="A36" s="124" t="s">
        <v>184</v>
      </c>
      <c r="B36" s="125"/>
      <c r="C36" s="63" t="s">
        <v>109</v>
      </c>
      <c r="D36" s="63"/>
      <c r="E36" s="63"/>
      <c r="F36" s="26" t="s">
        <v>125</v>
      </c>
      <c r="G36" s="26"/>
      <c r="H36" s="123" t="s">
        <v>78</v>
      </c>
      <c r="I36" s="123"/>
      <c r="J36" s="123"/>
      <c r="K36" s="18" t="s">
        <v>28</v>
      </c>
      <c r="L36" s="40">
        <v>792</v>
      </c>
      <c r="M36" s="40">
        <v>2</v>
      </c>
      <c r="N36" s="40">
        <f t="shared" si="0"/>
        <v>2</v>
      </c>
      <c r="O36" s="40">
        <f t="shared" si="1"/>
        <v>2</v>
      </c>
      <c r="P36" s="40"/>
      <c r="Q36" s="40"/>
      <c r="R36" s="40"/>
    </row>
    <row r="37" spans="1:18" ht="105" customHeight="1">
      <c r="A37" s="124" t="s">
        <v>279</v>
      </c>
      <c r="B37" s="125"/>
      <c r="C37" s="63" t="s">
        <v>280</v>
      </c>
      <c r="D37" s="63"/>
      <c r="E37" s="63"/>
      <c r="F37" s="26" t="s">
        <v>84</v>
      </c>
      <c r="G37" s="26"/>
      <c r="H37" s="123" t="s">
        <v>78</v>
      </c>
      <c r="I37" s="123"/>
      <c r="J37" s="123"/>
      <c r="K37" s="18" t="s">
        <v>28</v>
      </c>
      <c r="L37" s="40">
        <v>792</v>
      </c>
      <c r="M37" s="40">
        <v>20</v>
      </c>
      <c r="N37" s="103">
        <f t="shared" si="0"/>
        <v>20</v>
      </c>
      <c r="O37" s="103">
        <f>N37</f>
        <v>20</v>
      </c>
      <c r="P37" s="103"/>
      <c r="Q37" s="103"/>
      <c r="R37" s="103"/>
    </row>
    <row r="38" spans="1:18" ht="105" customHeight="1">
      <c r="A38" s="124" t="s">
        <v>281</v>
      </c>
      <c r="B38" s="125"/>
      <c r="C38" s="63" t="s">
        <v>280</v>
      </c>
      <c r="D38" s="63"/>
      <c r="E38" s="63"/>
      <c r="F38" s="26" t="s">
        <v>76</v>
      </c>
      <c r="G38" s="26"/>
      <c r="H38" s="123" t="s">
        <v>78</v>
      </c>
      <c r="I38" s="123"/>
      <c r="J38" s="123"/>
      <c r="K38" s="18" t="s">
        <v>28</v>
      </c>
      <c r="L38" s="40">
        <v>792</v>
      </c>
      <c r="M38" s="40">
        <v>6</v>
      </c>
      <c r="N38" s="103">
        <f t="shared" si="0"/>
        <v>6</v>
      </c>
      <c r="O38" s="103">
        <f>N38</f>
        <v>6</v>
      </c>
      <c r="P38" s="103"/>
      <c r="Q38" s="103"/>
      <c r="R38" s="103"/>
    </row>
    <row r="39" spans="1:18" s="35" customFormat="1" ht="90" customHeight="1">
      <c r="A39" s="126" t="s">
        <v>185</v>
      </c>
      <c r="B39" s="126"/>
      <c r="C39" s="69" t="s">
        <v>136</v>
      </c>
      <c r="D39" s="69"/>
      <c r="E39" s="69"/>
      <c r="F39" s="23" t="s">
        <v>84</v>
      </c>
      <c r="G39" s="23"/>
      <c r="H39" s="131" t="s">
        <v>78</v>
      </c>
      <c r="I39" s="131"/>
      <c r="J39" s="131"/>
      <c r="K39" s="18" t="s">
        <v>28</v>
      </c>
      <c r="L39" s="40">
        <v>792</v>
      </c>
      <c r="M39" s="38">
        <f>26+36+31</f>
        <v>93</v>
      </c>
      <c r="N39" s="40">
        <f t="shared" si="0"/>
        <v>93</v>
      </c>
      <c r="O39" s="40">
        <f t="shared" si="1"/>
        <v>93</v>
      </c>
      <c r="P39" s="40"/>
      <c r="Q39" s="40"/>
      <c r="R39" s="40"/>
    </row>
    <row r="40" spans="1:18" s="35" customFormat="1" ht="92.25" customHeight="1">
      <c r="A40" s="126" t="s">
        <v>186</v>
      </c>
      <c r="B40" s="126"/>
      <c r="C40" s="69" t="s">
        <v>136</v>
      </c>
      <c r="D40" s="69"/>
      <c r="E40" s="69"/>
      <c r="F40" s="23" t="s">
        <v>137</v>
      </c>
      <c r="G40" s="23"/>
      <c r="H40" s="131" t="s">
        <v>78</v>
      </c>
      <c r="I40" s="131"/>
      <c r="J40" s="131"/>
      <c r="K40" s="18" t="s">
        <v>28</v>
      </c>
      <c r="L40" s="40">
        <v>792</v>
      </c>
      <c r="M40" s="38">
        <f>10+22+15</f>
        <v>47</v>
      </c>
      <c r="N40" s="40">
        <f t="shared" si="0"/>
        <v>47</v>
      </c>
      <c r="O40" s="40">
        <f t="shared" si="1"/>
        <v>47</v>
      </c>
      <c r="P40" s="40"/>
      <c r="Q40" s="40"/>
      <c r="R40" s="40"/>
    </row>
    <row r="41" spans="1:18" s="35" customFormat="1" ht="102" customHeight="1">
      <c r="A41" s="126" t="s">
        <v>194</v>
      </c>
      <c r="B41" s="126"/>
      <c r="C41" s="69" t="s">
        <v>136</v>
      </c>
      <c r="D41" s="69"/>
      <c r="E41" s="69"/>
      <c r="F41" s="23" t="s">
        <v>110</v>
      </c>
      <c r="G41" s="23"/>
      <c r="H41" s="131" t="s">
        <v>78</v>
      </c>
      <c r="I41" s="131"/>
      <c r="J41" s="131"/>
      <c r="K41" s="18" t="s">
        <v>28</v>
      </c>
      <c r="L41" s="40">
        <v>792</v>
      </c>
      <c r="M41" s="38">
        <v>4</v>
      </c>
      <c r="N41" s="40">
        <f t="shared" si="0"/>
        <v>4</v>
      </c>
      <c r="O41" s="40">
        <f t="shared" si="1"/>
        <v>4</v>
      </c>
      <c r="P41" s="40"/>
      <c r="Q41" s="40"/>
      <c r="R41" s="40"/>
    </row>
    <row r="42" spans="1:18" ht="97.5" customHeight="1">
      <c r="A42" s="124" t="s">
        <v>187</v>
      </c>
      <c r="B42" s="125"/>
      <c r="C42" s="63" t="s">
        <v>106</v>
      </c>
      <c r="D42" s="63"/>
      <c r="E42" s="63"/>
      <c r="F42" s="26" t="s">
        <v>84</v>
      </c>
      <c r="G42" s="26"/>
      <c r="H42" s="123" t="s">
        <v>78</v>
      </c>
      <c r="I42" s="123"/>
      <c r="J42" s="123"/>
      <c r="K42" s="18" t="s">
        <v>28</v>
      </c>
      <c r="L42" s="40">
        <v>792</v>
      </c>
      <c r="M42" s="40">
        <f>329+147+195</f>
        <v>671</v>
      </c>
      <c r="N42" s="40">
        <f t="shared" si="0"/>
        <v>671</v>
      </c>
      <c r="O42" s="40">
        <f t="shared" si="1"/>
        <v>671</v>
      </c>
      <c r="P42" s="40"/>
      <c r="Q42" s="40"/>
      <c r="R42" s="40"/>
    </row>
    <row r="43" spans="1:18" ht="93.75" customHeight="1">
      <c r="A43" s="124" t="s">
        <v>188</v>
      </c>
      <c r="B43" s="125"/>
      <c r="C43" s="63" t="s">
        <v>106</v>
      </c>
      <c r="D43" s="63"/>
      <c r="E43" s="63"/>
      <c r="F43" s="26" t="s">
        <v>76</v>
      </c>
      <c r="G43" s="26"/>
      <c r="H43" s="123" t="s">
        <v>78</v>
      </c>
      <c r="I43" s="123"/>
      <c r="J43" s="123"/>
      <c r="K43" s="18" t="s">
        <v>28</v>
      </c>
      <c r="L43" s="40">
        <v>792</v>
      </c>
      <c r="M43" s="40">
        <f>130+54+42+101+235</f>
        <v>562</v>
      </c>
      <c r="N43" s="40">
        <f t="shared" si="0"/>
        <v>562</v>
      </c>
      <c r="O43" s="40">
        <f t="shared" si="1"/>
        <v>562</v>
      </c>
      <c r="P43" s="40"/>
      <c r="Q43" s="40"/>
      <c r="R43" s="40"/>
    </row>
    <row r="44" spans="1:18" ht="82.5" customHeight="1">
      <c r="A44" s="124" t="s">
        <v>189</v>
      </c>
      <c r="B44" s="125"/>
      <c r="C44" s="63" t="s">
        <v>107</v>
      </c>
      <c r="D44" s="63"/>
      <c r="E44" s="63"/>
      <c r="F44" s="26" t="s">
        <v>84</v>
      </c>
      <c r="G44" s="26"/>
      <c r="H44" s="123" t="s">
        <v>78</v>
      </c>
      <c r="I44" s="123"/>
      <c r="J44" s="123"/>
      <c r="K44" s="18" t="s">
        <v>28</v>
      </c>
      <c r="L44" s="40">
        <v>792</v>
      </c>
      <c r="M44" s="40">
        <v>24</v>
      </c>
      <c r="N44" s="40">
        <f>M44+15</f>
        <v>39</v>
      </c>
      <c r="O44" s="40">
        <f t="shared" si="1"/>
        <v>39</v>
      </c>
      <c r="P44" s="40"/>
      <c r="Q44" s="40"/>
      <c r="R44" s="40"/>
    </row>
    <row r="45" spans="1:18" ht="82.5" customHeight="1">
      <c r="A45" s="124" t="s">
        <v>190</v>
      </c>
      <c r="B45" s="125"/>
      <c r="C45" s="63" t="s">
        <v>107</v>
      </c>
      <c r="D45" s="63"/>
      <c r="E45" s="63"/>
      <c r="F45" s="26" t="s">
        <v>76</v>
      </c>
      <c r="G45" s="26"/>
      <c r="H45" s="123" t="s">
        <v>78</v>
      </c>
      <c r="I45" s="123"/>
      <c r="J45" s="123"/>
      <c r="K45" s="18" t="s">
        <v>28</v>
      </c>
      <c r="L45" s="40">
        <v>792</v>
      </c>
      <c r="M45" s="40">
        <f>10+10</f>
        <v>20</v>
      </c>
      <c r="N45" s="40">
        <f t="shared" si="0"/>
        <v>20</v>
      </c>
      <c r="O45" s="40">
        <f t="shared" si="1"/>
        <v>20</v>
      </c>
      <c r="P45" s="40"/>
      <c r="Q45" s="40"/>
      <c r="R45" s="40"/>
    </row>
    <row r="46" spans="1:18" ht="82.5" customHeight="1">
      <c r="A46" s="130" t="s">
        <v>191</v>
      </c>
      <c r="B46" s="130"/>
      <c r="C46" s="62" t="s">
        <v>139</v>
      </c>
      <c r="D46" s="62"/>
      <c r="E46" s="62"/>
      <c r="F46" s="23" t="s">
        <v>84</v>
      </c>
      <c r="G46" s="23"/>
      <c r="H46" s="131" t="s">
        <v>78</v>
      </c>
      <c r="I46" s="131"/>
      <c r="J46" s="131"/>
      <c r="K46" s="18" t="s">
        <v>28</v>
      </c>
      <c r="L46" s="40">
        <v>792</v>
      </c>
      <c r="M46" s="38">
        <v>15</v>
      </c>
      <c r="N46" s="61">
        <f t="shared" si="0"/>
        <v>15</v>
      </c>
      <c r="O46" s="61">
        <f>M46</f>
        <v>15</v>
      </c>
      <c r="P46" s="40"/>
      <c r="Q46" s="40"/>
      <c r="R46" s="40"/>
    </row>
    <row r="47" spans="1:18" ht="82.5" customHeight="1">
      <c r="A47" s="124" t="s">
        <v>193</v>
      </c>
      <c r="B47" s="125"/>
      <c r="C47" s="63" t="s">
        <v>118</v>
      </c>
      <c r="D47" s="63"/>
      <c r="E47" s="63"/>
      <c r="F47" s="26" t="s">
        <v>84</v>
      </c>
      <c r="G47" s="26"/>
      <c r="H47" s="123" t="s">
        <v>78</v>
      </c>
      <c r="I47" s="123"/>
      <c r="J47" s="123"/>
      <c r="K47" s="18" t="s">
        <v>28</v>
      </c>
      <c r="L47" s="40">
        <v>792</v>
      </c>
      <c r="M47" s="40">
        <f>113+18</f>
        <v>131</v>
      </c>
      <c r="N47" s="40">
        <f t="shared" si="0"/>
        <v>131</v>
      </c>
      <c r="O47" s="40">
        <f t="shared" si="1"/>
        <v>131</v>
      </c>
      <c r="P47" s="40"/>
      <c r="Q47" s="40"/>
      <c r="R47" s="40"/>
    </row>
    <row r="48" spans="1:18" ht="82.5" customHeight="1">
      <c r="A48" s="124" t="s">
        <v>192</v>
      </c>
      <c r="B48" s="125"/>
      <c r="C48" s="63" t="s">
        <v>118</v>
      </c>
      <c r="D48" s="63"/>
      <c r="E48" s="63"/>
      <c r="F48" s="26" t="s">
        <v>76</v>
      </c>
      <c r="G48" s="26"/>
      <c r="H48" s="123" t="s">
        <v>78</v>
      </c>
      <c r="I48" s="123"/>
      <c r="J48" s="123"/>
      <c r="K48" s="18" t="s">
        <v>28</v>
      </c>
      <c r="L48" s="40">
        <v>792</v>
      </c>
      <c r="M48" s="40">
        <f>67-5</f>
        <v>62</v>
      </c>
      <c r="N48" s="40">
        <f t="shared" si="0"/>
        <v>62</v>
      </c>
      <c r="O48" s="40">
        <f t="shared" si="1"/>
        <v>62</v>
      </c>
      <c r="P48" s="40"/>
      <c r="Q48" s="40"/>
      <c r="R48" s="40"/>
    </row>
    <row r="49" spans="1:18" ht="15" customHeight="1">
      <c r="A49" s="174" t="s">
        <v>23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49"/>
    </row>
    <row r="50" spans="1:4" ht="15">
      <c r="A50" s="172" t="s">
        <v>95</v>
      </c>
      <c r="B50" s="172"/>
      <c r="C50" s="173"/>
      <c r="D50" s="51">
        <v>15</v>
      </c>
    </row>
    <row r="51" spans="1:18" ht="19.5" customHeight="1">
      <c r="A51" s="147" t="s">
        <v>29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</row>
    <row r="52" spans="1:18" ht="16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5">
      <c r="A53" s="147" t="s">
        <v>30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ht="19.5" customHeight="1"/>
    <row r="55" spans="1:18" ht="15">
      <c r="A55" s="157" t="s">
        <v>31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8"/>
    </row>
    <row r="56" spans="1:18" ht="15">
      <c r="A56" s="157" t="s">
        <v>32</v>
      </c>
      <c r="B56" s="157"/>
      <c r="C56" s="157"/>
      <c r="D56" s="157" t="s">
        <v>33</v>
      </c>
      <c r="E56" s="157"/>
      <c r="F56" s="157"/>
      <c r="G56" s="157" t="s">
        <v>4</v>
      </c>
      <c r="H56" s="157"/>
      <c r="I56" s="157"/>
      <c r="J56" s="157"/>
      <c r="K56" s="157" t="s">
        <v>34</v>
      </c>
      <c r="L56" s="157"/>
      <c r="M56" s="157" t="s">
        <v>35</v>
      </c>
      <c r="N56" s="157"/>
      <c r="O56" s="157"/>
      <c r="P56" s="157"/>
      <c r="Q56" s="157"/>
      <c r="R56" s="158"/>
    </row>
    <row r="57" spans="1:18" ht="15">
      <c r="A57" s="158">
        <v>1</v>
      </c>
      <c r="B57" s="162"/>
      <c r="C57" s="163"/>
      <c r="D57" s="158">
        <v>2</v>
      </c>
      <c r="E57" s="162"/>
      <c r="F57" s="163"/>
      <c r="G57" s="158">
        <v>3</v>
      </c>
      <c r="H57" s="162"/>
      <c r="I57" s="162"/>
      <c r="J57" s="163"/>
      <c r="K57" s="158">
        <v>4</v>
      </c>
      <c r="L57" s="163"/>
      <c r="M57" s="158">
        <v>5</v>
      </c>
      <c r="N57" s="162"/>
      <c r="O57" s="162"/>
      <c r="P57" s="162"/>
      <c r="Q57" s="162"/>
      <c r="R57" s="162"/>
    </row>
    <row r="58" spans="1:18" ht="54.75" customHeight="1">
      <c r="A58" s="159" t="s">
        <v>36</v>
      </c>
      <c r="B58" s="159"/>
      <c r="C58" s="159"/>
      <c r="D58" s="160" t="s">
        <v>37</v>
      </c>
      <c r="E58" s="160"/>
      <c r="F58" s="160"/>
      <c r="G58" s="161">
        <v>39420</v>
      </c>
      <c r="H58" s="159"/>
      <c r="I58" s="159"/>
      <c r="J58" s="159"/>
      <c r="K58" s="159" t="s">
        <v>80</v>
      </c>
      <c r="L58" s="159"/>
      <c r="M58" s="159" t="s">
        <v>79</v>
      </c>
      <c r="N58" s="159"/>
      <c r="O58" s="159"/>
      <c r="P58" s="159"/>
      <c r="Q58" s="159"/>
      <c r="R58" s="159"/>
    </row>
    <row r="59" spans="1:18" ht="15">
      <c r="A59" s="147" t="s">
        <v>38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18" ht="18" customHeight="1">
      <c r="A60" s="147" t="s">
        <v>39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18" ht="15">
      <c r="A61" s="147" t="s">
        <v>264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</row>
    <row r="62" spans="1:18" ht="15">
      <c r="A62" s="147" t="s">
        <v>295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</row>
    <row r="63" spans="1:18" ht="28.5" customHeight="1">
      <c r="A63" s="164" t="s">
        <v>296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1:18" ht="28.5" customHeight="1">
      <c r="A64" s="148" t="s">
        <v>265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</row>
    <row r="65" spans="1:18" ht="28.5" customHeight="1">
      <c r="A65" s="148" t="s">
        <v>266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</row>
    <row r="66" spans="1:18" ht="28.5" customHeight="1">
      <c r="A66" s="148" t="s">
        <v>294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18" ht="28.5" customHeight="1">
      <c r="A67" s="148" t="s">
        <v>293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</row>
    <row r="68" spans="1:18" ht="17.25" customHeight="1">
      <c r="A68" s="148" t="s">
        <v>267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</row>
    <row r="69" spans="1:18" ht="16.5" customHeight="1">
      <c r="A69" s="148" t="s">
        <v>268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</row>
    <row r="70" spans="1:18" ht="28.5" customHeight="1">
      <c r="A70" s="148" t="s">
        <v>291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</row>
    <row r="71" spans="1:18" ht="28.5" customHeight="1">
      <c r="A71" s="148" t="s">
        <v>290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</row>
    <row r="72" spans="1:18" ht="28.5" customHeight="1">
      <c r="A72" s="148" t="s">
        <v>269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</row>
    <row r="73" spans="1:18" s="91" customFormat="1" ht="28.5" customHeight="1">
      <c r="A73" s="148" t="s">
        <v>270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</row>
    <row r="74" spans="1:18" ht="28.5" customHeight="1">
      <c r="A74" s="148" t="s">
        <v>271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</row>
    <row r="75" spans="1:18" s="104" customFormat="1" ht="28.5" customHeight="1">
      <c r="A75" s="148" t="s">
        <v>282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1:18" ht="28.5" customHeight="1">
      <c r="A76" s="148" t="s">
        <v>283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1:18" ht="28.5" customHeight="1">
      <c r="A77" s="148" t="s">
        <v>284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</row>
    <row r="78" spans="1:18" ht="28.5" customHeight="1">
      <c r="A78" s="148" t="s">
        <v>285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1:18" s="35" customFormat="1" ht="28.5" customHeight="1">
      <c r="A79" s="148" t="s">
        <v>286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</row>
    <row r="80" spans="1:18" s="35" customFormat="1" ht="28.5" customHeight="1">
      <c r="A80" s="148" t="s">
        <v>287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</row>
    <row r="81" spans="1:18" ht="28.5" customHeight="1">
      <c r="A81" s="164" t="s">
        <v>292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</row>
    <row r="82" spans="1:18" ht="31.5" customHeight="1">
      <c r="A82" s="164" t="s">
        <v>288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</row>
    <row r="83" spans="1:18" ht="15">
      <c r="A83" s="147" t="s">
        <v>40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</row>
    <row r="84" ht="9" customHeight="1"/>
    <row r="85" spans="1:18" ht="15">
      <c r="A85" s="157" t="s">
        <v>42</v>
      </c>
      <c r="B85" s="157"/>
      <c r="C85" s="157"/>
      <c r="D85" s="157"/>
      <c r="E85" s="157"/>
      <c r="F85" s="157" t="s">
        <v>43</v>
      </c>
      <c r="G85" s="157"/>
      <c r="H85" s="157"/>
      <c r="I85" s="157"/>
      <c r="J85" s="157"/>
      <c r="K85" s="157"/>
      <c r="L85" s="157"/>
      <c r="M85" s="157"/>
      <c r="N85" s="157" t="s">
        <v>41</v>
      </c>
      <c r="O85" s="157"/>
      <c r="P85" s="157"/>
      <c r="Q85" s="157"/>
      <c r="R85" s="157"/>
    </row>
    <row r="86" spans="1:18" ht="15">
      <c r="A86" s="157">
        <v>1</v>
      </c>
      <c r="B86" s="157"/>
      <c r="C86" s="157"/>
      <c r="D86" s="157"/>
      <c r="E86" s="157"/>
      <c r="F86" s="157">
        <v>2</v>
      </c>
      <c r="G86" s="157"/>
      <c r="H86" s="157"/>
      <c r="I86" s="157"/>
      <c r="J86" s="157"/>
      <c r="K86" s="157"/>
      <c r="L86" s="157"/>
      <c r="M86" s="157"/>
      <c r="N86" s="157">
        <v>3</v>
      </c>
      <c r="O86" s="157"/>
      <c r="P86" s="157"/>
      <c r="Q86" s="157"/>
      <c r="R86" s="157"/>
    </row>
    <row r="87" spans="1:18" ht="30.75" customHeight="1">
      <c r="A87" s="168" t="s">
        <v>44</v>
      </c>
      <c r="B87" s="168"/>
      <c r="C87" s="168"/>
      <c r="D87" s="168"/>
      <c r="E87" s="168"/>
      <c r="F87" s="168" t="s">
        <v>45</v>
      </c>
      <c r="G87" s="168"/>
      <c r="H87" s="168"/>
      <c r="I87" s="168"/>
      <c r="J87" s="168"/>
      <c r="K87" s="168"/>
      <c r="L87" s="168"/>
      <c r="M87" s="168"/>
      <c r="N87" s="165" t="s">
        <v>46</v>
      </c>
      <c r="O87" s="166"/>
      <c r="P87" s="166"/>
      <c r="Q87" s="166"/>
      <c r="R87" s="167"/>
    </row>
    <row r="88" spans="1:18" ht="146.25" customHeight="1">
      <c r="A88" s="168" t="s">
        <v>47</v>
      </c>
      <c r="B88" s="168"/>
      <c r="C88" s="168"/>
      <c r="D88" s="168"/>
      <c r="E88" s="168"/>
      <c r="F88" s="168" t="s">
        <v>81</v>
      </c>
      <c r="G88" s="168"/>
      <c r="H88" s="168"/>
      <c r="I88" s="168"/>
      <c r="J88" s="168"/>
      <c r="K88" s="168"/>
      <c r="L88" s="168"/>
      <c r="M88" s="168"/>
      <c r="N88" s="168" t="s">
        <v>48</v>
      </c>
      <c r="O88" s="168"/>
      <c r="P88" s="168"/>
      <c r="Q88" s="168"/>
      <c r="R88" s="168"/>
    </row>
    <row r="89" spans="1:18" ht="18" customHeight="1">
      <c r="A89" s="165" t="s">
        <v>49</v>
      </c>
      <c r="B89" s="166"/>
      <c r="C89" s="166"/>
      <c r="D89" s="166"/>
      <c r="E89" s="167"/>
      <c r="F89" s="169" t="s">
        <v>50</v>
      </c>
      <c r="G89" s="169"/>
      <c r="H89" s="169"/>
      <c r="I89" s="169"/>
      <c r="J89" s="169"/>
      <c r="K89" s="169"/>
      <c r="L89" s="169"/>
      <c r="M89" s="169"/>
      <c r="N89" s="165" t="s">
        <v>51</v>
      </c>
      <c r="O89" s="166"/>
      <c r="P89" s="166"/>
      <c r="Q89" s="166"/>
      <c r="R89" s="167"/>
    </row>
  </sheetData>
  <sheetProtection/>
  <mergeCells count="159">
    <mergeCell ref="A38:B38"/>
    <mergeCell ref="H38:J38"/>
    <mergeCell ref="A75:R75"/>
    <mergeCell ref="A23:B23"/>
    <mergeCell ref="H23:J23"/>
    <mergeCell ref="A29:B29"/>
    <mergeCell ref="H29:J29"/>
    <mergeCell ref="A50:C50"/>
    <mergeCell ref="A49:Q49"/>
    <mergeCell ref="M57:R57"/>
    <mergeCell ref="A89:E89"/>
    <mergeCell ref="F89:M89"/>
    <mergeCell ref="A65:R65"/>
    <mergeCell ref="A81:R81"/>
    <mergeCell ref="A82:R82"/>
    <mergeCell ref="A83:R83"/>
    <mergeCell ref="N89:R89"/>
    <mergeCell ref="A87:E87"/>
    <mergeCell ref="F87:M87"/>
    <mergeCell ref="A79:R79"/>
    <mergeCell ref="A80:R80"/>
    <mergeCell ref="N87:R87"/>
    <mergeCell ref="A88:E88"/>
    <mergeCell ref="F88:M88"/>
    <mergeCell ref="N88:R88"/>
    <mergeCell ref="A85:E85"/>
    <mergeCell ref="F85:M85"/>
    <mergeCell ref="N85:R85"/>
    <mergeCell ref="A86:E86"/>
    <mergeCell ref="F86:M86"/>
    <mergeCell ref="N86:R86"/>
    <mergeCell ref="A59:R59"/>
    <mergeCell ref="A60:R60"/>
    <mergeCell ref="A61:R61"/>
    <mergeCell ref="A62:R62"/>
    <mergeCell ref="A63:R63"/>
    <mergeCell ref="A64:R64"/>
    <mergeCell ref="A77:R77"/>
    <mergeCell ref="A78:R78"/>
    <mergeCell ref="A66:R66"/>
    <mergeCell ref="A58:C58"/>
    <mergeCell ref="D58:F58"/>
    <mergeCell ref="G58:J58"/>
    <mergeCell ref="K58:L58"/>
    <mergeCell ref="M58:R58"/>
    <mergeCell ref="A57:C57"/>
    <mergeCell ref="D57:F57"/>
    <mergeCell ref="G57:J57"/>
    <mergeCell ref="K57:L57"/>
    <mergeCell ref="A53:R53"/>
    <mergeCell ref="A8:B8"/>
    <mergeCell ref="A15:B15"/>
    <mergeCell ref="A55:R55"/>
    <mergeCell ref="A56:C56"/>
    <mergeCell ref="D56:F56"/>
    <mergeCell ref="G56:J56"/>
    <mergeCell ref="K56:L56"/>
    <mergeCell ref="M56:R56"/>
    <mergeCell ref="A39:B39"/>
    <mergeCell ref="A2:L2"/>
    <mergeCell ref="A4:B6"/>
    <mergeCell ref="C4:E5"/>
    <mergeCell ref="F4:G5"/>
    <mergeCell ref="H4:L4"/>
    <mergeCell ref="H7:J7"/>
    <mergeCell ref="P4:R4"/>
    <mergeCell ref="H5:J6"/>
    <mergeCell ref="K5:L5"/>
    <mergeCell ref="H8:J8"/>
    <mergeCell ref="A7:B7"/>
    <mergeCell ref="A10:B10"/>
    <mergeCell ref="M4:O4"/>
    <mergeCell ref="H10:J10"/>
    <mergeCell ref="A9:B9"/>
    <mergeCell ref="H9:J9"/>
    <mergeCell ref="A32:B32"/>
    <mergeCell ref="A33:B33"/>
    <mergeCell ref="A31:B31"/>
    <mergeCell ref="A26:B26"/>
    <mergeCell ref="A27:B27"/>
    <mergeCell ref="A44:B44"/>
    <mergeCell ref="A36:B36"/>
    <mergeCell ref="A34:B34"/>
    <mergeCell ref="A35:B35"/>
    <mergeCell ref="A37:B37"/>
    <mergeCell ref="A21:B21"/>
    <mergeCell ref="A22:B22"/>
    <mergeCell ref="A20:B20"/>
    <mergeCell ref="A16:B16"/>
    <mergeCell ref="A17:B17"/>
    <mergeCell ref="A19:B19"/>
    <mergeCell ref="A18:B18"/>
    <mergeCell ref="A13:B13"/>
    <mergeCell ref="A14:B14"/>
    <mergeCell ref="A11:B11"/>
    <mergeCell ref="A12:B12"/>
    <mergeCell ref="H14:J14"/>
    <mergeCell ref="H15:J15"/>
    <mergeCell ref="H17:J17"/>
    <mergeCell ref="H16:J16"/>
    <mergeCell ref="A42:B42"/>
    <mergeCell ref="A43:B43"/>
    <mergeCell ref="A28:B28"/>
    <mergeCell ref="A30:B30"/>
    <mergeCell ref="A24:B24"/>
    <mergeCell ref="A25:B25"/>
    <mergeCell ref="H19:J19"/>
    <mergeCell ref="H20:J20"/>
    <mergeCell ref="H21:J21"/>
    <mergeCell ref="H30:J30"/>
    <mergeCell ref="H31:J31"/>
    <mergeCell ref="H32:J32"/>
    <mergeCell ref="H33:J33"/>
    <mergeCell ref="H22:J22"/>
    <mergeCell ref="H24:J24"/>
    <mergeCell ref="H25:J25"/>
    <mergeCell ref="H26:J26"/>
    <mergeCell ref="H27:J27"/>
    <mergeCell ref="H28:J28"/>
    <mergeCell ref="H34:J34"/>
    <mergeCell ref="H35:J35"/>
    <mergeCell ref="H42:J42"/>
    <mergeCell ref="H43:J43"/>
    <mergeCell ref="H44:J44"/>
    <mergeCell ref="H36:J36"/>
    <mergeCell ref="H37:J37"/>
    <mergeCell ref="A67:R67"/>
    <mergeCell ref="A68:R68"/>
    <mergeCell ref="A69:R69"/>
    <mergeCell ref="A70:R70"/>
    <mergeCell ref="A71:R71"/>
    <mergeCell ref="A76:R76"/>
    <mergeCell ref="A47:B47"/>
    <mergeCell ref="A51:R51"/>
    <mergeCell ref="A72:R72"/>
    <mergeCell ref="A45:B45"/>
    <mergeCell ref="A73:R73"/>
    <mergeCell ref="A74:R74"/>
    <mergeCell ref="H47:J47"/>
    <mergeCell ref="H48:J48"/>
    <mergeCell ref="A48:B48"/>
    <mergeCell ref="A46:B46"/>
    <mergeCell ref="H46:J46"/>
    <mergeCell ref="A40:B40"/>
    <mergeCell ref="H40:J40"/>
    <mergeCell ref="A41:B41"/>
    <mergeCell ref="H41:J41"/>
    <mergeCell ref="H39:J39"/>
    <mergeCell ref="H45:J45"/>
    <mergeCell ref="R5:R6"/>
    <mergeCell ref="H18:J18"/>
    <mergeCell ref="M5:M6"/>
    <mergeCell ref="N5:N6"/>
    <mergeCell ref="O5:O6"/>
    <mergeCell ref="P5:P6"/>
    <mergeCell ref="Q5:Q6"/>
    <mergeCell ref="H11:J11"/>
    <mergeCell ref="H12:J12"/>
    <mergeCell ref="H13:J13"/>
  </mergeCells>
  <printOptions horizontalCentered="1"/>
  <pageMargins left="0.2755905511811024" right="0.2755905511811024" top="1.1811023622047245" bottom="0.5905511811023623" header="0.5118110236220472" footer="0.5118110236220472"/>
  <pageSetup firstPageNumber="12" useFirstPageNumber="1" horizontalDpi="600" verticalDpi="600" orientation="landscape" paperSize="9" scale="90" r:id="rId2"/>
  <headerFooter alignWithMargins="0">
    <oddHeader>&amp;R&amp;G</oddHeader>
    <oddFooter>&amp;C&amp;"Times New Roman,обычный"&amp;12&amp;P</oddFooter>
  </headerFooter>
  <rowBreaks count="1" manualBreakCount="1">
    <brk id="50" max="1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96" zoomScaleSheetLayoutView="96" zoomScalePageLayoutView="0" workbookViewId="0" topLeftCell="A16">
      <selection activeCell="F20" sqref="F20"/>
    </sheetView>
  </sheetViews>
  <sheetFormatPr defaultColWidth="9.140625" defaultRowHeight="15"/>
  <cols>
    <col min="1" max="1" width="9.140625" style="35" customWidth="1"/>
    <col min="2" max="2" width="8.57421875" style="35" customWidth="1"/>
    <col min="3" max="3" width="17.00390625" style="35" customWidth="1"/>
    <col min="4" max="4" width="5.8515625" style="35" customWidth="1"/>
    <col min="5" max="5" width="6.00390625" style="35" customWidth="1"/>
    <col min="6" max="8" width="9.140625" style="35" customWidth="1"/>
    <col min="9" max="9" width="4.28125" style="35" customWidth="1"/>
    <col min="10" max="10" width="10.8515625" style="35" customWidth="1"/>
    <col min="11" max="11" width="9.140625" style="35" customWidth="1"/>
    <col min="12" max="12" width="7.140625" style="35" customWidth="1"/>
    <col min="13" max="13" width="11.7109375" style="35" customWidth="1"/>
    <col min="14" max="15" width="10.421875" style="35" customWidth="1"/>
    <col min="16" max="16384" width="9.140625" style="35" customWidth="1"/>
  </cols>
  <sheetData>
    <row r="1" spans="1:15" ht="15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7:8" ht="15">
      <c r="G2" s="142" t="s">
        <v>85</v>
      </c>
      <c r="H2" s="142"/>
    </row>
    <row r="3" spans="1:11" ht="15">
      <c r="A3" s="140" t="s">
        <v>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5" ht="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3" t="s">
        <v>12</v>
      </c>
      <c r="M4" s="143"/>
      <c r="N4" s="144"/>
      <c r="O4" s="145" t="s">
        <v>157</v>
      </c>
    </row>
    <row r="5" spans="1:15" ht="15">
      <c r="A5" s="140" t="s">
        <v>122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3" t="s">
        <v>13</v>
      </c>
      <c r="M5" s="143"/>
      <c r="N5" s="144"/>
      <c r="O5" s="146"/>
    </row>
    <row r="6" spans="1:12" ht="15">
      <c r="A6" s="140" t="s">
        <v>130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5">
      <c r="A7" s="140" t="s">
        <v>10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5">
      <c r="A8" s="140" t="s">
        <v>11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9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5" ht="30" customHeight="1">
      <c r="A10" s="138" t="s">
        <v>21</v>
      </c>
      <c r="B10" s="138"/>
      <c r="C10" s="138" t="s">
        <v>20</v>
      </c>
      <c r="D10" s="138"/>
      <c r="E10" s="138"/>
      <c r="F10" s="138" t="s">
        <v>19</v>
      </c>
      <c r="G10" s="138"/>
      <c r="H10" s="138" t="s">
        <v>16</v>
      </c>
      <c r="I10" s="138"/>
      <c r="J10" s="138"/>
      <c r="K10" s="138"/>
      <c r="L10" s="138"/>
      <c r="M10" s="138" t="s">
        <v>15</v>
      </c>
      <c r="N10" s="138"/>
      <c r="O10" s="138"/>
    </row>
    <row r="11" spans="1:15" ht="48" customHeight="1">
      <c r="A11" s="138"/>
      <c r="B11" s="138"/>
      <c r="C11" s="138"/>
      <c r="D11" s="138"/>
      <c r="E11" s="138"/>
      <c r="F11" s="138"/>
      <c r="G11" s="138"/>
      <c r="H11" s="137" t="s">
        <v>17</v>
      </c>
      <c r="I11" s="137"/>
      <c r="J11" s="137"/>
      <c r="K11" s="138" t="s">
        <v>18</v>
      </c>
      <c r="L11" s="138"/>
      <c r="M11" s="135" t="s">
        <v>273</v>
      </c>
      <c r="N11" s="135" t="s">
        <v>274</v>
      </c>
      <c r="O11" s="135" t="s">
        <v>275</v>
      </c>
    </row>
    <row r="12" spans="1:15" ht="74.25" customHeight="1">
      <c r="A12" s="138"/>
      <c r="B12" s="138"/>
      <c r="C12" s="65" t="s">
        <v>153</v>
      </c>
      <c r="D12" s="65" t="s">
        <v>148</v>
      </c>
      <c r="E12" s="65" t="s">
        <v>148</v>
      </c>
      <c r="F12" s="65" t="s">
        <v>150</v>
      </c>
      <c r="G12" s="65" t="s">
        <v>148</v>
      </c>
      <c r="H12" s="137"/>
      <c r="I12" s="137"/>
      <c r="J12" s="137"/>
      <c r="K12" s="23" t="s">
        <v>151</v>
      </c>
      <c r="L12" s="31" t="s">
        <v>14</v>
      </c>
      <c r="M12" s="136"/>
      <c r="N12" s="136"/>
      <c r="O12" s="136"/>
    </row>
    <row r="13" spans="1:15" s="36" customFormat="1" ht="15">
      <c r="A13" s="141">
        <v>1</v>
      </c>
      <c r="B13" s="141"/>
      <c r="C13" s="39">
        <v>2</v>
      </c>
      <c r="D13" s="39">
        <v>3</v>
      </c>
      <c r="E13" s="39">
        <v>4</v>
      </c>
      <c r="F13" s="66">
        <v>5</v>
      </c>
      <c r="G13" s="66">
        <v>6</v>
      </c>
      <c r="H13" s="141">
        <v>7</v>
      </c>
      <c r="I13" s="141"/>
      <c r="J13" s="141"/>
      <c r="K13" s="39">
        <v>8</v>
      </c>
      <c r="L13" s="39">
        <v>9</v>
      </c>
      <c r="M13" s="39">
        <v>10</v>
      </c>
      <c r="N13" s="39">
        <v>11</v>
      </c>
      <c r="O13" s="39">
        <v>12</v>
      </c>
    </row>
    <row r="14" spans="1:15" s="36" customFormat="1" ht="85.5" customHeight="1">
      <c r="A14" s="124" t="s">
        <v>195</v>
      </c>
      <c r="B14" s="124"/>
      <c r="C14" s="63" t="s">
        <v>124</v>
      </c>
      <c r="D14" s="63"/>
      <c r="E14" s="63"/>
      <c r="F14" s="26" t="s">
        <v>84</v>
      </c>
      <c r="G14" s="26"/>
      <c r="H14" s="123" t="s">
        <v>133</v>
      </c>
      <c r="I14" s="123"/>
      <c r="J14" s="123"/>
      <c r="K14" s="18" t="s">
        <v>22</v>
      </c>
      <c r="L14" s="40">
        <v>744</v>
      </c>
      <c r="M14" s="40">
        <v>80</v>
      </c>
      <c r="N14" s="40">
        <v>81</v>
      </c>
      <c r="O14" s="40">
        <v>82</v>
      </c>
    </row>
    <row r="15" spans="1:15" s="36" customFormat="1" ht="108.75" customHeight="1">
      <c r="A15" s="124" t="s">
        <v>196</v>
      </c>
      <c r="B15" s="125"/>
      <c r="C15" s="63" t="s">
        <v>124</v>
      </c>
      <c r="D15" s="63"/>
      <c r="E15" s="63"/>
      <c r="F15" s="26" t="s">
        <v>76</v>
      </c>
      <c r="G15" s="26"/>
      <c r="H15" s="123" t="s">
        <v>134</v>
      </c>
      <c r="I15" s="123"/>
      <c r="J15" s="123"/>
      <c r="K15" s="18" t="s">
        <v>22</v>
      </c>
      <c r="L15" s="40">
        <v>744</v>
      </c>
      <c r="M15" s="40">
        <v>50</v>
      </c>
      <c r="N15" s="40">
        <v>51</v>
      </c>
      <c r="O15" s="40">
        <v>52</v>
      </c>
    </row>
    <row r="16" spans="1:15" s="36" customFormat="1" ht="113.25" customHeight="1">
      <c r="A16" s="124" t="s">
        <v>197</v>
      </c>
      <c r="B16" s="125"/>
      <c r="C16" s="63" t="s">
        <v>119</v>
      </c>
      <c r="D16" s="63"/>
      <c r="E16" s="63"/>
      <c r="F16" s="26" t="s">
        <v>84</v>
      </c>
      <c r="G16" s="26"/>
      <c r="H16" s="123" t="s">
        <v>133</v>
      </c>
      <c r="I16" s="123"/>
      <c r="J16" s="123"/>
      <c r="K16" s="18" t="s">
        <v>22</v>
      </c>
      <c r="L16" s="40">
        <v>744</v>
      </c>
      <c r="M16" s="40">
        <v>80</v>
      </c>
      <c r="N16" s="40">
        <v>81</v>
      </c>
      <c r="O16" s="40">
        <v>82</v>
      </c>
    </row>
    <row r="17" spans="1:15" s="36" customFormat="1" ht="111.75" customHeight="1">
      <c r="A17" s="124" t="s">
        <v>198</v>
      </c>
      <c r="B17" s="125"/>
      <c r="C17" s="63" t="s">
        <v>119</v>
      </c>
      <c r="D17" s="63"/>
      <c r="E17" s="63"/>
      <c r="F17" s="26" t="s">
        <v>76</v>
      </c>
      <c r="G17" s="26"/>
      <c r="H17" s="123" t="s">
        <v>134</v>
      </c>
      <c r="I17" s="123"/>
      <c r="J17" s="123"/>
      <c r="K17" s="18" t="s">
        <v>22</v>
      </c>
      <c r="L17" s="40">
        <v>744</v>
      </c>
      <c r="M17" s="40">
        <v>50</v>
      </c>
      <c r="N17" s="40">
        <v>51</v>
      </c>
      <c r="O17" s="40">
        <v>52</v>
      </c>
    </row>
    <row r="18" spans="1:15" s="36" customFormat="1" ht="96" customHeight="1">
      <c r="A18" s="124" t="s">
        <v>199</v>
      </c>
      <c r="B18" s="125"/>
      <c r="C18" s="63" t="s">
        <v>123</v>
      </c>
      <c r="D18" s="63"/>
      <c r="E18" s="63"/>
      <c r="F18" s="26" t="s">
        <v>84</v>
      </c>
      <c r="G18" s="26"/>
      <c r="H18" s="123" t="s">
        <v>133</v>
      </c>
      <c r="I18" s="123"/>
      <c r="J18" s="123"/>
      <c r="K18" s="18" t="s">
        <v>22</v>
      </c>
      <c r="L18" s="40">
        <v>744</v>
      </c>
      <c r="M18" s="40">
        <v>80</v>
      </c>
      <c r="N18" s="40">
        <v>81</v>
      </c>
      <c r="O18" s="40">
        <v>82</v>
      </c>
    </row>
    <row r="19" spans="1:15" s="36" customFormat="1" ht="90" customHeight="1">
      <c r="A19" s="124" t="s">
        <v>200</v>
      </c>
      <c r="B19" s="125"/>
      <c r="C19" s="63" t="s">
        <v>123</v>
      </c>
      <c r="D19" s="63"/>
      <c r="E19" s="63"/>
      <c r="F19" s="26" t="s">
        <v>76</v>
      </c>
      <c r="G19" s="26"/>
      <c r="H19" s="123" t="s">
        <v>134</v>
      </c>
      <c r="I19" s="123"/>
      <c r="J19" s="123"/>
      <c r="K19" s="18" t="s">
        <v>22</v>
      </c>
      <c r="L19" s="40">
        <v>744</v>
      </c>
      <c r="M19" s="40">
        <v>50</v>
      </c>
      <c r="N19" s="40">
        <v>51</v>
      </c>
      <c r="O19" s="40">
        <v>52</v>
      </c>
    </row>
    <row r="20" spans="1:15" s="36" customFormat="1" ht="108" customHeight="1">
      <c r="A20" s="124" t="s">
        <v>201</v>
      </c>
      <c r="B20" s="125"/>
      <c r="C20" s="63" t="s">
        <v>123</v>
      </c>
      <c r="D20" s="63"/>
      <c r="E20" s="63"/>
      <c r="F20" s="23" t="s">
        <v>110</v>
      </c>
      <c r="G20" s="23"/>
      <c r="H20" s="123" t="s">
        <v>135</v>
      </c>
      <c r="I20" s="123"/>
      <c r="J20" s="123"/>
      <c r="K20" s="18" t="s">
        <v>22</v>
      </c>
      <c r="L20" s="40">
        <v>744</v>
      </c>
      <c r="M20" s="40">
        <v>25</v>
      </c>
      <c r="N20" s="40">
        <v>25</v>
      </c>
      <c r="O20" s="40">
        <v>27</v>
      </c>
    </row>
    <row r="21" spans="1:15" ht="15">
      <c r="A21" s="140" t="s">
        <v>23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4" ht="15">
      <c r="A22" s="175" t="s">
        <v>95</v>
      </c>
      <c r="B22" s="175"/>
      <c r="C22" s="176"/>
      <c r="D22" s="6">
        <v>15</v>
      </c>
    </row>
  </sheetData>
  <sheetProtection/>
  <mergeCells count="38">
    <mergeCell ref="L5:N5"/>
    <mergeCell ref="G2:H2"/>
    <mergeCell ref="M11:M12"/>
    <mergeCell ref="K11:L11"/>
    <mergeCell ref="A22:C22"/>
    <mergeCell ref="A1:O1"/>
    <mergeCell ref="A3:K4"/>
    <mergeCell ref="L4:N4"/>
    <mergeCell ref="O4:O5"/>
    <mergeCell ref="A5:K5"/>
    <mergeCell ref="A7:L7"/>
    <mergeCell ref="A8:L8"/>
    <mergeCell ref="A17:B17"/>
    <mergeCell ref="H17:J17"/>
    <mergeCell ref="F10:G11"/>
    <mergeCell ref="H10:L10"/>
    <mergeCell ref="H11:J12"/>
    <mergeCell ref="H15:J15"/>
    <mergeCell ref="A16:B16"/>
    <mergeCell ref="H13:J13"/>
    <mergeCell ref="A19:B19"/>
    <mergeCell ref="H19:J19"/>
    <mergeCell ref="A13:B13"/>
    <mergeCell ref="O11:O12"/>
    <mergeCell ref="H16:J16"/>
    <mergeCell ref="A15:B15"/>
    <mergeCell ref="A10:B12"/>
    <mergeCell ref="C10:E11"/>
    <mergeCell ref="A6:L6"/>
    <mergeCell ref="A21:O21"/>
    <mergeCell ref="H18:J18"/>
    <mergeCell ref="A14:B14"/>
    <mergeCell ref="H14:J14"/>
    <mergeCell ref="M10:O10"/>
    <mergeCell ref="N11:N12"/>
    <mergeCell ref="A20:B20"/>
    <mergeCell ref="H20:J20"/>
    <mergeCell ref="A18:B18"/>
  </mergeCells>
  <printOptions horizontalCentered="1"/>
  <pageMargins left="0.2362204724409449" right="0.2362204724409449" top="1.1811023622047245" bottom="0.5905511811023623" header="0.31496062992125984" footer="0.31496062992125984"/>
  <pageSetup firstPageNumber="22" useFirstPageNumber="1" horizontalDpi="600" verticalDpi="600" orientation="landscape" paperSize="9" r:id="rId2"/>
  <headerFooter alignWithMargins="0">
    <oddHeader>&amp;R&amp;G</oddHeader>
    <oddFooter>&amp;C&amp;"Times New Roman,обычный"&amp;12&amp;P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22">
      <selection activeCell="A17" sqref="A17:R17"/>
    </sheetView>
  </sheetViews>
  <sheetFormatPr defaultColWidth="9.140625" defaultRowHeight="15"/>
  <cols>
    <col min="1" max="2" width="9.140625" style="47" customWidth="1"/>
    <col min="3" max="3" width="15.8515625" style="47" customWidth="1"/>
    <col min="4" max="4" width="6.00390625" style="47" customWidth="1"/>
    <col min="5" max="5" width="5.140625" style="47" customWidth="1"/>
    <col min="6" max="6" width="9.140625" style="47" customWidth="1"/>
    <col min="7" max="7" width="6.140625" style="47" customWidth="1"/>
    <col min="8" max="8" width="3.57421875" style="47" customWidth="1"/>
    <col min="9" max="9" width="4.00390625" style="47" customWidth="1"/>
    <col min="10" max="10" width="3.8515625" style="47" customWidth="1"/>
    <col min="11" max="11" width="7.57421875" style="47" customWidth="1"/>
    <col min="12" max="12" width="7.28125" style="47" customWidth="1"/>
    <col min="13" max="25" width="9.140625" style="47" customWidth="1"/>
    <col min="26" max="26" width="9.28125" style="47" customWidth="1"/>
    <col min="27" max="16384" width="9.140625" style="47" customWidth="1"/>
  </cols>
  <sheetData>
    <row r="1" spans="1:18" ht="1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">
      <c r="A2" s="287" t="s">
        <v>53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  <c r="N2" s="288"/>
      <c r="O2" s="288"/>
      <c r="P2" s="288"/>
      <c r="Q2" s="288"/>
      <c r="R2" s="288"/>
    </row>
    <row r="3" spans="1:18" ht="4.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8"/>
      <c r="N3" s="288"/>
      <c r="O3" s="288"/>
      <c r="P3" s="288"/>
      <c r="Q3" s="288"/>
      <c r="R3" s="288"/>
    </row>
    <row r="4" spans="1:18" ht="26.25" customHeight="1">
      <c r="A4" s="290" t="s">
        <v>21</v>
      </c>
      <c r="B4" s="290"/>
      <c r="C4" s="290" t="s">
        <v>20</v>
      </c>
      <c r="D4" s="290"/>
      <c r="E4" s="290"/>
      <c r="F4" s="290" t="s">
        <v>19</v>
      </c>
      <c r="G4" s="290"/>
      <c r="H4" s="290" t="s">
        <v>25</v>
      </c>
      <c r="I4" s="290"/>
      <c r="J4" s="290"/>
      <c r="K4" s="290"/>
      <c r="L4" s="290"/>
      <c r="M4" s="290" t="s">
        <v>26</v>
      </c>
      <c r="N4" s="290"/>
      <c r="O4" s="290"/>
      <c r="P4" s="290" t="s">
        <v>27</v>
      </c>
      <c r="Q4" s="290"/>
      <c r="R4" s="290"/>
    </row>
    <row r="5" spans="1:18" ht="33.75" customHeight="1">
      <c r="A5" s="290"/>
      <c r="B5" s="290"/>
      <c r="C5" s="290"/>
      <c r="D5" s="290"/>
      <c r="E5" s="290"/>
      <c r="F5" s="290"/>
      <c r="G5" s="290"/>
      <c r="H5" s="290" t="s">
        <v>17</v>
      </c>
      <c r="I5" s="290"/>
      <c r="J5" s="290"/>
      <c r="K5" s="290" t="s">
        <v>18</v>
      </c>
      <c r="L5" s="290"/>
      <c r="M5" s="291" t="s">
        <v>273</v>
      </c>
      <c r="N5" s="291" t="s">
        <v>274</v>
      </c>
      <c r="O5" s="291" t="s">
        <v>275</v>
      </c>
      <c r="P5" s="291" t="s">
        <v>273</v>
      </c>
      <c r="Q5" s="291" t="s">
        <v>274</v>
      </c>
      <c r="R5" s="291" t="s">
        <v>275</v>
      </c>
    </row>
    <row r="6" spans="1:18" ht="90.75" customHeight="1">
      <c r="A6" s="290"/>
      <c r="B6" s="290"/>
      <c r="C6" s="292" t="s">
        <v>306</v>
      </c>
      <c r="D6" s="292" t="s">
        <v>148</v>
      </c>
      <c r="E6" s="292" t="s">
        <v>148</v>
      </c>
      <c r="F6" s="292" t="s">
        <v>307</v>
      </c>
      <c r="G6" s="292" t="s">
        <v>148</v>
      </c>
      <c r="H6" s="290"/>
      <c r="I6" s="290"/>
      <c r="J6" s="290"/>
      <c r="K6" s="293" t="s">
        <v>151</v>
      </c>
      <c r="L6" s="294" t="s">
        <v>14</v>
      </c>
      <c r="M6" s="295"/>
      <c r="N6" s="295"/>
      <c r="O6" s="295"/>
      <c r="P6" s="295"/>
      <c r="Q6" s="295"/>
      <c r="R6" s="295"/>
    </row>
    <row r="7" spans="1:18" ht="15">
      <c r="A7" s="296">
        <v>1</v>
      </c>
      <c r="B7" s="296"/>
      <c r="C7" s="297">
        <v>2</v>
      </c>
      <c r="D7" s="297">
        <v>3</v>
      </c>
      <c r="E7" s="297">
        <v>4</v>
      </c>
      <c r="F7" s="298">
        <v>5</v>
      </c>
      <c r="G7" s="298">
        <v>6</v>
      </c>
      <c r="H7" s="296">
        <v>7</v>
      </c>
      <c r="I7" s="296"/>
      <c r="J7" s="296"/>
      <c r="K7" s="299">
        <v>8</v>
      </c>
      <c r="L7" s="299">
        <v>9</v>
      </c>
      <c r="M7" s="299">
        <v>10</v>
      </c>
      <c r="N7" s="299">
        <v>11</v>
      </c>
      <c r="O7" s="299">
        <v>12</v>
      </c>
      <c r="P7" s="299">
        <v>13</v>
      </c>
      <c r="Q7" s="299">
        <v>14</v>
      </c>
      <c r="R7" s="299">
        <v>15</v>
      </c>
    </row>
    <row r="8" spans="1:18" ht="76.5" customHeight="1">
      <c r="A8" s="300" t="s">
        <v>195</v>
      </c>
      <c r="B8" s="300"/>
      <c r="C8" s="301" t="s">
        <v>124</v>
      </c>
      <c r="D8" s="301"/>
      <c r="E8" s="301"/>
      <c r="F8" s="302" t="s">
        <v>84</v>
      </c>
      <c r="G8" s="302"/>
      <c r="H8" s="303" t="s">
        <v>78</v>
      </c>
      <c r="I8" s="303"/>
      <c r="J8" s="303"/>
      <c r="K8" s="304" t="s">
        <v>28</v>
      </c>
      <c r="L8" s="304">
        <v>792</v>
      </c>
      <c r="M8" s="304">
        <v>72</v>
      </c>
      <c r="N8" s="304">
        <f aca="true" t="shared" si="0" ref="N8:O14">M8</f>
        <v>72</v>
      </c>
      <c r="O8" s="304">
        <f t="shared" si="0"/>
        <v>72</v>
      </c>
      <c r="P8" s="304"/>
      <c r="Q8" s="304"/>
      <c r="R8" s="304"/>
    </row>
    <row r="9" spans="1:18" ht="74.25" customHeight="1">
      <c r="A9" s="300" t="s">
        <v>196</v>
      </c>
      <c r="B9" s="305"/>
      <c r="C9" s="301" t="s">
        <v>124</v>
      </c>
      <c r="D9" s="301"/>
      <c r="E9" s="301"/>
      <c r="F9" s="302" t="s">
        <v>76</v>
      </c>
      <c r="G9" s="302"/>
      <c r="H9" s="303" t="s">
        <v>78</v>
      </c>
      <c r="I9" s="303"/>
      <c r="J9" s="303"/>
      <c r="K9" s="304" t="s">
        <v>28</v>
      </c>
      <c r="L9" s="304">
        <v>792</v>
      </c>
      <c r="M9" s="304">
        <f>10+21</f>
        <v>31</v>
      </c>
      <c r="N9" s="304">
        <f t="shared" si="0"/>
        <v>31</v>
      </c>
      <c r="O9" s="304">
        <f t="shared" si="0"/>
        <v>31</v>
      </c>
      <c r="P9" s="304"/>
      <c r="Q9" s="304"/>
      <c r="R9" s="304"/>
    </row>
    <row r="10" spans="1:18" ht="80.25" customHeight="1">
      <c r="A10" s="300" t="s">
        <v>197</v>
      </c>
      <c r="B10" s="305"/>
      <c r="C10" s="301" t="s">
        <v>119</v>
      </c>
      <c r="D10" s="301"/>
      <c r="E10" s="301"/>
      <c r="F10" s="302" t="s">
        <v>84</v>
      </c>
      <c r="G10" s="302"/>
      <c r="H10" s="303" t="s">
        <v>78</v>
      </c>
      <c r="I10" s="303"/>
      <c r="J10" s="303"/>
      <c r="K10" s="304" t="s">
        <v>28</v>
      </c>
      <c r="L10" s="304">
        <v>792</v>
      </c>
      <c r="M10" s="304">
        <f>77+44</f>
        <v>121</v>
      </c>
      <c r="N10" s="304">
        <f t="shared" si="0"/>
        <v>121</v>
      </c>
      <c r="O10" s="304">
        <f t="shared" si="0"/>
        <v>121</v>
      </c>
      <c r="P10" s="304"/>
      <c r="Q10" s="304"/>
      <c r="R10" s="304"/>
    </row>
    <row r="11" spans="1:18" ht="79.5" customHeight="1">
      <c r="A11" s="300" t="s">
        <v>198</v>
      </c>
      <c r="B11" s="305"/>
      <c r="C11" s="301" t="s">
        <v>119</v>
      </c>
      <c r="D11" s="301"/>
      <c r="E11" s="301"/>
      <c r="F11" s="302" t="s">
        <v>76</v>
      </c>
      <c r="G11" s="302"/>
      <c r="H11" s="303" t="s">
        <v>78</v>
      </c>
      <c r="I11" s="303"/>
      <c r="J11" s="303"/>
      <c r="K11" s="304" t="s">
        <v>28</v>
      </c>
      <c r="L11" s="304">
        <v>792</v>
      </c>
      <c r="M11" s="304">
        <f>18+10+10</f>
        <v>38</v>
      </c>
      <c r="N11" s="304">
        <f t="shared" si="0"/>
        <v>38</v>
      </c>
      <c r="O11" s="304">
        <f t="shared" si="0"/>
        <v>38</v>
      </c>
      <c r="P11" s="304"/>
      <c r="Q11" s="304"/>
      <c r="R11" s="304"/>
    </row>
    <row r="12" spans="1:18" ht="80.25" customHeight="1">
      <c r="A12" s="300" t="s">
        <v>199</v>
      </c>
      <c r="B12" s="305"/>
      <c r="C12" s="301" t="s">
        <v>123</v>
      </c>
      <c r="D12" s="301"/>
      <c r="E12" s="301"/>
      <c r="F12" s="302" t="s">
        <v>84</v>
      </c>
      <c r="G12" s="302"/>
      <c r="H12" s="303" t="s">
        <v>78</v>
      </c>
      <c r="I12" s="303"/>
      <c r="J12" s="303"/>
      <c r="K12" s="304" t="s">
        <v>28</v>
      </c>
      <c r="L12" s="304">
        <v>792</v>
      </c>
      <c r="M12" s="304">
        <f>52+12+37</f>
        <v>101</v>
      </c>
      <c r="N12" s="304">
        <f t="shared" si="0"/>
        <v>101</v>
      </c>
      <c r="O12" s="304">
        <f t="shared" si="0"/>
        <v>101</v>
      </c>
      <c r="P12" s="304"/>
      <c r="Q12" s="304"/>
      <c r="R12" s="304"/>
    </row>
    <row r="13" spans="1:18" ht="81.75" customHeight="1">
      <c r="A13" s="300" t="s">
        <v>200</v>
      </c>
      <c r="B13" s="305"/>
      <c r="C13" s="301" t="s">
        <v>123</v>
      </c>
      <c r="D13" s="301"/>
      <c r="E13" s="301"/>
      <c r="F13" s="302" t="s">
        <v>76</v>
      </c>
      <c r="G13" s="302"/>
      <c r="H13" s="303" t="s">
        <v>78</v>
      </c>
      <c r="I13" s="303"/>
      <c r="J13" s="303"/>
      <c r="K13" s="304" t="s">
        <v>28</v>
      </c>
      <c r="L13" s="304">
        <v>792</v>
      </c>
      <c r="M13" s="304">
        <f>28+20+10+10+29</f>
        <v>97</v>
      </c>
      <c r="N13" s="304">
        <f t="shared" si="0"/>
        <v>97</v>
      </c>
      <c r="O13" s="304">
        <f t="shared" si="0"/>
        <v>97</v>
      </c>
      <c r="P13" s="304"/>
      <c r="Q13" s="304"/>
      <c r="R13" s="304"/>
    </row>
    <row r="14" spans="1:18" ht="83.25" customHeight="1">
      <c r="A14" s="300" t="s">
        <v>201</v>
      </c>
      <c r="B14" s="305"/>
      <c r="C14" s="301" t="s">
        <v>123</v>
      </c>
      <c r="D14" s="301"/>
      <c r="E14" s="301"/>
      <c r="F14" s="302" t="s">
        <v>110</v>
      </c>
      <c r="G14" s="302"/>
      <c r="H14" s="303" t="s">
        <v>78</v>
      </c>
      <c r="I14" s="303"/>
      <c r="J14" s="303"/>
      <c r="K14" s="304" t="s">
        <v>28</v>
      </c>
      <c r="L14" s="304">
        <v>792</v>
      </c>
      <c r="M14" s="304">
        <v>25</v>
      </c>
      <c r="N14" s="304">
        <f t="shared" si="0"/>
        <v>25</v>
      </c>
      <c r="O14" s="304">
        <f t="shared" si="0"/>
        <v>25</v>
      </c>
      <c r="P14" s="304"/>
      <c r="Q14" s="304"/>
      <c r="R14" s="304"/>
    </row>
    <row r="15" spans="1:18" ht="16.5" customHeight="1">
      <c r="A15" s="191" t="s">
        <v>23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08"/>
    </row>
    <row r="16" spans="1:18" ht="15">
      <c r="A16" s="189" t="s">
        <v>95</v>
      </c>
      <c r="B16" s="189"/>
      <c r="C16" s="190"/>
      <c r="D16" s="107">
        <v>15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ht="15">
      <c r="A17" s="182" t="s">
        <v>29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ht="15">
      <c r="A18" s="182" t="s">
        <v>30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</row>
    <row r="19" spans="1:18" ht="15">
      <c r="A19" s="181" t="s">
        <v>31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15">
      <c r="A20" s="181" t="s">
        <v>32</v>
      </c>
      <c r="B20" s="181"/>
      <c r="C20" s="181"/>
      <c r="D20" s="181" t="s">
        <v>33</v>
      </c>
      <c r="E20" s="181"/>
      <c r="F20" s="181"/>
      <c r="G20" s="181" t="s">
        <v>4</v>
      </c>
      <c r="H20" s="181"/>
      <c r="I20" s="181"/>
      <c r="J20" s="181"/>
      <c r="K20" s="181" t="s">
        <v>34</v>
      </c>
      <c r="L20" s="181"/>
      <c r="M20" s="181" t="s">
        <v>35</v>
      </c>
      <c r="N20" s="181"/>
      <c r="O20" s="181"/>
      <c r="P20" s="181"/>
      <c r="Q20" s="181"/>
      <c r="R20" s="181"/>
    </row>
    <row r="21" spans="1:18" ht="15">
      <c r="A21" s="178">
        <v>1</v>
      </c>
      <c r="B21" s="179"/>
      <c r="C21" s="180"/>
      <c r="D21" s="178">
        <v>2</v>
      </c>
      <c r="E21" s="179"/>
      <c r="F21" s="180"/>
      <c r="G21" s="178">
        <v>3</v>
      </c>
      <c r="H21" s="179"/>
      <c r="I21" s="179"/>
      <c r="J21" s="180"/>
      <c r="K21" s="178">
        <v>4</v>
      </c>
      <c r="L21" s="180"/>
      <c r="M21" s="178">
        <v>5</v>
      </c>
      <c r="N21" s="179"/>
      <c r="O21" s="179"/>
      <c r="P21" s="179"/>
      <c r="Q21" s="179"/>
      <c r="R21" s="180"/>
    </row>
    <row r="22" spans="1:18" ht="45" customHeight="1">
      <c r="A22" s="187" t="s">
        <v>36</v>
      </c>
      <c r="B22" s="187"/>
      <c r="C22" s="187"/>
      <c r="D22" s="123" t="s">
        <v>37</v>
      </c>
      <c r="E22" s="123"/>
      <c r="F22" s="123"/>
      <c r="G22" s="188">
        <v>39420</v>
      </c>
      <c r="H22" s="187"/>
      <c r="I22" s="187"/>
      <c r="J22" s="187"/>
      <c r="K22" s="187" t="s">
        <v>80</v>
      </c>
      <c r="L22" s="187"/>
      <c r="M22" s="187" t="s">
        <v>79</v>
      </c>
      <c r="N22" s="187"/>
      <c r="O22" s="187"/>
      <c r="P22" s="187"/>
      <c r="Q22" s="187"/>
      <c r="R22" s="187"/>
    </row>
    <row r="23" spans="1:18" ht="15" customHeight="1">
      <c r="A23" s="106"/>
      <c r="B23" s="106"/>
      <c r="C23" s="109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ht="14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ht="15">
      <c r="A25" s="182" t="s">
        <v>38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</row>
    <row r="26" spans="1:18" ht="12.7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ht="15">
      <c r="A27" s="182" t="s">
        <v>39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</row>
    <row r="28" spans="1:18" ht="11.2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15">
      <c r="A29" s="182" t="s">
        <v>129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</row>
    <row r="30" spans="1:18" ht="15">
      <c r="A30" s="182" t="s">
        <v>295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</row>
    <row r="31" spans="1:18" ht="16.5" customHeight="1">
      <c r="A31" s="177" t="s">
        <v>299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</row>
    <row r="32" spans="1:18" ht="15.75" customHeight="1">
      <c r="A32" s="177" t="s">
        <v>300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</row>
    <row r="33" spans="1:18" ht="19.5" customHeight="1">
      <c r="A33" s="177" t="s">
        <v>301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8" customHeight="1">
      <c r="A34" s="177" t="s">
        <v>297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8" ht="14.25" customHeight="1">
      <c r="A35" s="177" t="s">
        <v>289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</row>
    <row r="36" spans="1:18" ht="15">
      <c r="A36" s="182" t="s">
        <v>40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</row>
    <row r="37" spans="1:18" ht="9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</row>
    <row r="38" spans="1:18" ht="15">
      <c r="A38" s="181" t="s">
        <v>42</v>
      </c>
      <c r="B38" s="181"/>
      <c r="C38" s="181"/>
      <c r="D38" s="181"/>
      <c r="E38" s="181"/>
      <c r="F38" s="181" t="s">
        <v>43</v>
      </c>
      <c r="G38" s="181"/>
      <c r="H38" s="181"/>
      <c r="I38" s="181"/>
      <c r="J38" s="181"/>
      <c r="K38" s="181"/>
      <c r="L38" s="181"/>
      <c r="M38" s="181"/>
      <c r="N38" s="181" t="s">
        <v>41</v>
      </c>
      <c r="O38" s="181"/>
      <c r="P38" s="181"/>
      <c r="Q38" s="181"/>
      <c r="R38" s="181"/>
    </row>
    <row r="39" spans="1:18" ht="15">
      <c r="A39" s="181">
        <v>1</v>
      </c>
      <c r="B39" s="181"/>
      <c r="C39" s="181"/>
      <c r="D39" s="181"/>
      <c r="E39" s="181"/>
      <c r="F39" s="181">
        <v>2</v>
      </c>
      <c r="G39" s="181"/>
      <c r="H39" s="181"/>
      <c r="I39" s="181"/>
      <c r="J39" s="181"/>
      <c r="K39" s="181"/>
      <c r="L39" s="181"/>
      <c r="M39" s="181"/>
      <c r="N39" s="181">
        <v>3</v>
      </c>
      <c r="O39" s="181"/>
      <c r="P39" s="181"/>
      <c r="Q39" s="181"/>
      <c r="R39" s="181"/>
    </row>
    <row r="40" spans="1:18" ht="30.75" customHeight="1">
      <c r="A40" s="186" t="s">
        <v>44</v>
      </c>
      <c r="B40" s="186"/>
      <c r="C40" s="186"/>
      <c r="D40" s="186"/>
      <c r="E40" s="186"/>
      <c r="F40" s="186" t="s">
        <v>45</v>
      </c>
      <c r="G40" s="186"/>
      <c r="H40" s="186"/>
      <c r="I40" s="186"/>
      <c r="J40" s="186"/>
      <c r="K40" s="186"/>
      <c r="L40" s="186"/>
      <c r="M40" s="186"/>
      <c r="N40" s="183" t="s">
        <v>46</v>
      </c>
      <c r="O40" s="184"/>
      <c r="P40" s="184"/>
      <c r="Q40" s="184"/>
      <c r="R40" s="185"/>
    </row>
    <row r="41" spans="1:18" ht="94.5" customHeight="1">
      <c r="A41" s="186" t="s">
        <v>47</v>
      </c>
      <c r="B41" s="186"/>
      <c r="C41" s="186"/>
      <c r="D41" s="186"/>
      <c r="E41" s="186"/>
      <c r="F41" s="186" t="s">
        <v>81</v>
      </c>
      <c r="G41" s="186"/>
      <c r="H41" s="186"/>
      <c r="I41" s="186"/>
      <c r="J41" s="186"/>
      <c r="K41" s="186"/>
      <c r="L41" s="186"/>
      <c r="M41" s="186"/>
      <c r="N41" s="186" t="s">
        <v>48</v>
      </c>
      <c r="O41" s="186"/>
      <c r="P41" s="186"/>
      <c r="Q41" s="186"/>
      <c r="R41" s="186"/>
    </row>
    <row r="42" spans="1:18" ht="15">
      <c r="A42" s="183" t="s">
        <v>49</v>
      </c>
      <c r="B42" s="184"/>
      <c r="C42" s="184"/>
      <c r="D42" s="184"/>
      <c r="E42" s="185"/>
      <c r="F42" s="123" t="s">
        <v>50</v>
      </c>
      <c r="G42" s="123"/>
      <c r="H42" s="123"/>
      <c r="I42" s="123"/>
      <c r="J42" s="123"/>
      <c r="K42" s="123"/>
      <c r="L42" s="123"/>
      <c r="M42" s="123"/>
      <c r="N42" s="183" t="s">
        <v>51</v>
      </c>
      <c r="O42" s="184"/>
      <c r="P42" s="184"/>
      <c r="Q42" s="184"/>
      <c r="R42" s="185"/>
    </row>
  </sheetData>
  <sheetProtection/>
  <mergeCells count="76">
    <mergeCell ref="H12:J12"/>
    <mergeCell ref="A10:B10"/>
    <mergeCell ref="A15:Q15"/>
    <mergeCell ref="A9:B9"/>
    <mergeCell ref="H9:J9"/>
    <mergeCell ref="A8:B8"/>
    <mergeCell ref="H10:J10"/>
    <mergeCell ref="A11:B11"/>
    <mergeCell ref="H11:J11"/>
    <mergeCell ref="A12:B12"/>
    <mergeCell ref="A2:L2"/>
    <mergeCell ref="A4:B6"/>
    <mergeCell ref="C4:E5"/>
    <mergeCell ref="F4:G5"/>
    <mergeCell ref="H4:L4"/>
    <mergeCell ref="H7:J7"/>
    <mergeCell ref="A7:B7"/>
    <mergeCell ref="K5:L5"/>
    <mergeCell ref="M4:O4"/>
    <mergeCell ref="A17:R17"/>
    <mergeCell ref="A18:R18"/>
    <mergeCell ref="P4:R4"/>
    <mergeCell ref="H5:J6"/>
    <mergeCell ref="A13:B13"/>
    <mergeCell ref="A16:C16"/>
    <mergeCell ref="H8:J8"/>
    <mergeCell ref="M5:M6"/>
    <mergeCell ref="N5:N6"/>
    <mergeCell ref="A32:R32"/>
    <mergeCell ref="H13:J13"/>
    <mergeCell ref="M21:R21"/>
    <mergeCell ref="A22:C22"/>
    <mergeCell ref="D22:F22"/>
    <mergeCell ref="G22:J22"/>
    <mergeCell ref="K22:L22"/>
    <mergeCell ref="M22:R22"/>
    <mergeCell ref="A14:B14"/>
    <mergeCell ref="A29:R29"/>
    <mergeCell ref="N41:R41"/>
    <mergeCell ref="A35:R35"/>
    <mergeCell ref="A33:R33"/>
    <mergeCell ref="F38:M38"/>
    <mergeCell ref="N38:R38"/>
    <mergeCell ref="A34:R34"/>
    <mergeCell ref="A36:R36"/>
    <mergeCell ref="A38:E38"/>
    <mergeCell ref="A25:R25"/>
    <mergeCell ref="A27:R27"/>
    <mergeCell ref="A42:E42"/>
    <mergeCell ref="F42:M42"/>
    <mergeCell ref="N42:R42"/>
    <mergeCell ref="A40:E40"/>
    <mergeCell ref="F40:M40"/>
    <mergeCell ref="N40:R40"/>
    <mergeCell ref="A41:E41"/>
    <mergeCell ref="F41:M41"/>
    <mergeCell ref="O5:O6"/>
    <mergeCell ref="P5:P6"/>
    <mergeCell ref="Q5:Q6"/>
    <mergeCell ref="R5:R6"/>
    <mergeCell ref="A39:E39"/>
    <mergeCell ref="F39:M39"/>
    <mergeCell ref="N39:R39"/>
    <mergeCell ref="G21:J21"/>
    <mergeCell ref="D20:F20"/>
    <mergeCell ref="G20:J20"/>
    <mergeCell ref="A31:R31"/>
    <mergeCell ref="H14:J14"/>
    <mergeCell ref="A21:C21"/>
    <mergeCell ref="D21:F21"/>
    <mergeCell ref="A19:R19"/>
    <mergeCell ref="A20:C20"/>
    <mergeCell ref="A30:R30"/>
    <mergeCell ref="K21:L21"/>
    <mergeCell ref="K20:L20"/>
    <mergeCell ref="M20:R20"/>
  </mergeCells>
  <printOptions horizontalCentered="1"/>
  <pageMargins left="0.2362204724409449" right="0.2362204724409449" top="0.984251968503937" bottom="0.5905511811023623" header="0.31496062992125984" footer="0.31496062992125984"/>
  <pageSetup firstPageNumber="25" useFirstPageNumber="1" horizontalDpi="600" verticalDpi="600" orientation="landscape" paperSize="9" r:id="rId2"/>
  <headerFooter>
    <oddHeader>&amp;R&amp;G</oddHeader>
    <oddFooter>&amp;C&amp;"Times New Roman,обычный"&amp;12&amp;P</oddFooter>
  </headerFooter>
  <rowBreaks count="1" manualBreakCount="1">
    <brk id="22" max="17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="75" zoomScaleSheetLayoutView="75" zoomScalePageLayoutView="0" workbookViewId="0" topLeftCell="A1">
      <selection activeCell="H2" sqref="H2"/>
    </sheetView>
  </sheetViews>
  <sheetFormatPr defaultColWidth="9.140625" defaultRowHeight="15"/>
  <cols>
    <col min="1" max="1" width="9.140625" style="35" customWidth="1"/>
    <col min="2" max="2" width="8.57421875" style="35" customWidth="1"/>
    <col min="3" max="3" width="17.00390625" style="35" customWidth="1"/>
    <col min="4" max="4" width="5.8515625" style="35" customWidth="1"/>
    <col min="5" max="5" width="6.00390625" style="35" customWidth="1"/>
    <col min="6" max="8" width="9.140625" style="35" customWidth="1"/>
    <col min="9" max="9" width="4.28125" style="35" customWidth="1"/>
    <col min="10" max="10" width="10.8515625" style="35" customWidth="1"/>
    <col min="11" max="11" width="9.140625" style="35" customWidth="1"/>
    <col min="12" max="12" width="7.140625" style="35" customWidth="1"/>
    <col min="13" max="13" width="11.7109375" style="35" customWidth="1"/>
    <col min="14" max="14" width="12.00390625" style="35" customWidth="1"/>
    <col min="15" max="15" width="12.28125" style="35" customWidth="1"/>
    <col min="16" max="16384" width="9.140625" style="35" customWidth="1"/>
  </cols>
  <sheetData>
    <row r="1" spans="1:15" ht="15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5">
      <c r="G2" s="35" t="s">
        <v>237</v>
      </c>
    </row>
    <row r="3" spans="1:15" ht="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3" t="s">
        <v>12</v>
      </c>
      <c r="M3" s="143"/>
      <c r="N3" s="144"/>
      <c r="O3" s="200" t="s">
        <v>260</v>
      </c>
    </row>
    <row r="4" spans="1:15" ht="15">
      <c r="A4" s="199" t="s">
        <v>238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43" t="s">
        <v>13</v>
      </c>
      <c r="M4" s="143"/>
      <c r="N4" s="144"/>
      <c r="O4" s="201"/>
    </row>
    <row r="5" spans="1:19" ht="15">
      <c r="A5" s="140" t="s">
        <v>239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S5" s="37"/>
    </row>
    <row r="6" spans="1:12" ht="15">
      <c r="A6" s="140" t="s">
        <v>10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5">
      <c r="A7" s="199" t="s">
        <v>11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ht="6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5" ht="30" customHeight="1">
      <c r="A9" s="138" t="s">
        <v>21</v>
      </c>
      <c r="B9" s="138"/>
      <c r="C9" s="138" t="s">
        <v>20</v>
      </c>
      <c r="D9" s="138"/>
      <c r="E9" s="138"/>
      <c r="F9" s="138" t="s">
        <v>19</v>
      </c>
      <c r="G9" s="138"/>
      <c r="H9" s="138" t="s">
        <v>16</v>
      </c>
      <c r="I9" s="138"/>
      <c r="J9" s="138"/>
      <c r="K9" s="138"/>
      <c r="L9" s="138"/>
      <c r="M9" s="138" t="s">
        <v>15</v>
      </c>
      <c r="N9" s="138"/>
      <c r="O9" s="138"/>
    </row>
    <row r="10" spans="1:15" ht="44.25" customHeight="1">
      <c r="A10" s="138"/>
      <c r="B10" s="138"/>
      <c r="C10" s="138"/>
      <c r="D10" s="138"/>
      <c r="E10" s="138"/>
      <c r="F10" s="138"/>
      <c r="G10" s="138"/>
      <c r="H10" s="137" t="s">
        <v>17</v>
      </c>
      <c r="I10" s="137"/>
      <c r="J10" s="137"/>
      <c r="K10" s="194" t="s">
        <v>18</v>
      </c>
      <c r="L10" s="194"/>
      <c r="M10" s="92" t="s">
        <v>240</v>
      </c>
      <c r="N10" s="92" t="s">
        <v>249</v>
      </c>
      <c r="O10" s="92" t="s">
        <v>276</v>
      </c>
    </row>
    <row r="11" spans="1:15" ht="84" customHeight="1">
      <c r="A11" s="138"/>
      <c r="B11" s="138"/>
      <c r="C11" s="93" t="s">
        <v>241</v>
      </c>
      <c r="D11" s="94"/>
      <c r="E11" s="56"/>
      <c r="F11" s="95" t="s">
        <v>242</v>
      </c>
      <c r="G11" s="56"/>
      <c r="H11" s="137"/>
      <c r="I11" s="137"/>
      <c r="J11" s="137"/>
      <c r="K11" s="96" t="s">
        <v>243</v>
      </c>
      <c r="L11" s="96" t="s">
        <v>14</v>
      </c>
      <c r="M11" s="97" t="s">
        <v>244</v>
      </c>
      <c r="N11" s="97" t="s">
        <v>245</v>
      </c>
      <c r="O11" s="97" t="s">
        <v>246</v>
      </c>
    </row>
    <row r="12" spans="1:15" s="84" customFormat="1" ht="14.25">
      <c r="A12" s="195">
        <v>1</v>
      </c>
      <c r="B12" s="195"/>
      <c r="C12" s="98">
        <v>2</v>
      </c>
      <c r="D12" s="98">
        <v>3</v>
      </c>
      <c r="E12" s="98">
        <v>4</v>
      </c>
      <c r="F12" s="98">
        <v>5</v>
      </c>
      <c r="G12" s="98">
        <v>6</v>
      </c>
      <c r="H12" s="196">
        <v>7</v>
      </c>
      <c r="I12" s="197"/>
      <c r="J12" s="198"/>
      <c r="K12" s="98">
        <v>8</v>
      </c>
      <c r="L12" s="98">
        <v>8</v>
      </c>
      <c r="M12" s="98">
        <v>10</v>
      </c>
      <c r="N12" s="98">
        <v>11</v>
      </c>
      <c r="O12" s="98">
        <v>12</v>
      </c>
    </row>
    <row r="13" spans="1:15" s="84" customFormat="1" ht="48" customHeight="1">
      <c r="A13" s="192" t="s">
        <v>259</v>
      </c>
      <c r="B13" s="192"/>
      <c r="C13" s="105" t="s">
        <v>257</v>
      </c>
      <c r="D13" s="98"/>
      <c r="E13" s="98"/>
      <c r="F13" s="99" t="s">
        <v>261</v>
      </c>
      <c r="G13" s="98"/>
      <c r="H13" s="131" t="s">
        <v>247</v>
      </c>
      <c r="I13" s="131"/>
      <c r="J13" s="131"/>
      <c r="K13" s="99" t="s">
        <v>22</v>
      </c>
      <c r="L13" s="38">
        <v>744</v>
      </c>
      <c r="M13" s="38">
        <v>70</v>
      </c>
      <c r="N13" s="38">
        <v>75</v>
      </c>
      <c r="O13" s="38">
        <v>80</v>
      </c>
    </row>
    <row r="14" spans="4:10" ht="15" customHeight="1">
      <c r="D14" s="100"/>
      <c r="H14" s="193"/>
      <c r="I14" s="193"/>
      <c r="J14" s="193"/>
    </row>
    <row r="15" spans="1:15" ht="15" customHeight="1">
      <c r="A15" s="140" t="s">
        <v>23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5" ht="15" customHeight="1">
      <c r="A16" s="140" t="s">
        <v>248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</sheetData>
  <sheetProtection/>
  <mergeCells count="23">
    <mergeCell ref="A1:O1"/>
    <mergeCell ref="A3:K3"/>
    <mergeCell ref="L3:N3"/>
    <mergeCell ref="O3:O4"/>
    <mergeCell ref="A4:K4"/>
    <mergeCell ref="L4:N4"/>
    <mergeCell ref="A5:L5"/>
    <mergeCell ref="A6:L6"/>
    <mergeCell ref="A7:L7"/>
    <mergeCell ref="A9:B11"/>
    <mergeCell ref="C9:E10"/>
    <mergeCell ref="F9:G10"/>
    <mergeCell ref="H9:L9"/>
    <mergeCell ref="A13:B13"/>
    <mergeCell ref="A16:O16"/>
    <mergeCell ref="A15:O15"/>
    <mergeCell ref="H13:J13"/>
    <mergeCell ref="H14:J14"/>
    <mergeCell ref="M9:O9"/>
    <mergeCell ref="H10:J11"/>
    <mergeCell ref="K10:L10"/>
    <mergeCell ref="A12:B12"/>
    <mergeCell ref="H12:J12"/>
  </mergeCells>
  <printOptions horizontalCentered="1"/>
  <pageMargins left="0.2755905511811024" right="0.2755905511811024" top="1.1811023622047245" bottom="0.5905511811023623" header="0.31496062992125984" footer="0.31496062992125984"/>
  <pageSetup firstPageNumber="28" useFirstPageNumber="1" horizontalDpi="600" verticalDpi="600" orientation="landscape" paperSize="9" r:id="rId2"/>
  <headerFooter>
    <oddHeader>&amp;R&amp;G</oddHeader>
    <oddFooter>&amp;C&amp;"Times New Roman,обычный"&amp;12&amp;P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71" zoomScaleSheetLayoutView="71" workbookViewId="0" topLeftCell="B1">
      <selection activeCell="S8" sqref="S8"/>
    </sheetView>
  </sheetViews>
  <sheetFormatPr defaultColWidth="9.140625" defaultRowHeight="15"/>
  <cols>
    <col min="1" max="2" width="9.140625" style="35" customWidth="1"/>
    <col min="3" max="3" width="15.8515625" style="35" customWidth="1"/>
    <col min="4" max="4" width="6.00390625" style="35" customWidth="1"/>
    <col min="5" max="5" width="5.140625" style="35" customWidth="1"/>
    <col min="6" max="6" width="9.140625" style="35" customWidth="1"/>
    <col min="7" max="7" width="6.140625" style="35" customWidth="1"/>
    <col min="8" max="8" width="3.57421875" style="35" customWidth="1"/>
    <col min="9" max="9" width="4.00390625" style="35" customWidth="1"/>
    <col min="10" max="10" width="3.8515625" style="35" customWidth="1"/>
    <col min="11" max="11" width="7.57421875" style="35" customWidth="1"/>
    <col min="12" max="12" width="7.28125" style="35" customWidth="1"/>
    <col min="13" max="16384" width="9.140625" style="35" customWidth="1"/>
  </cols>
  <sheetData>
    <row r="1" spans="1:12" ht="15">
      <c r="A1" s="199" t="s">
        <v>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8" ht="26.25" customHeight="1">
      <c r="A3" s="138" t="s">
        <v>21</v>
      </c>
      <c r="B3" s="138"/>
      <c r="C3" s="138" t="s">
        <v>20</v>
      </c>
      <c r="D3" s="138"/>
      <c r="E3" s="138"/>
      <c r="F3" s="138" t="s">
        <v>19</v>
      </c>
      <c r="G3" s="138"/>
      <c r="H3" s="138" t="s">
        <v>25</v>
      </c>
      <c r="I3" s="138"/>
      <c r="J3" s="138"/>
      <c r="K3" s="138"/>
      <c r="L3" s="138"/>
      <c r="M3" s="138" t="s">
        <v>26</v>
      </c>
      <c r="N3" s="138"/>
      <c r="O3" s="138"/>
      <c r="P3" s="138" t="s">
        <v>27</v>
      </c>
      <c r="Q3" s="138"/>
      <c r="R3" s="138"/>
    </row>
    <row r="4" spans="1:18" ht="23.25" customHeight="1">
      <c r="A4" s="138"/>
      <c r="B4" s="138"/>
      <c r="C4" s="138"/>
      <c r="D4" s="138"/>
      <c r="E4" s="138"/>
      <c r="F4" s="138"/>
      <c r="G4" s="138"/>
      <c r="H4" s="215" t="s">
        <v>17</v>
      </c>
      <c r="I4" s="216"/>
      <c r="J4" s="217"/>
      <c r="K4" s="194" t="s">
        <v>18</v>
      </c>
      <c r="L4" s="194"/>
      <c r="M4" s="92" t="s">
        <v>240</v>
      </c>
      <c r="N4" s="92" t="s">
        <v>249</v>
      </c>
      <c r="O4" s="92" t="s">
        <v>276</v>
      </c>
      <c r="P4" s="92" t="s">
        <v>240</v>
      </c>
      <c r="Q4" s="92" t="s">
        <v>249</v>
      </c>
      <c r="R4" s="92" t="s">
        <v>276</v>
      </c>
    </row>
    <row r="5" spans="1:18" ht="90.75" customHeight="1">
      <c r="A5" s="138"/>
      <c r="B5" s="138"/>
      <c r="C5" s="93" t="s">
        <v>241</v>
      </c>
      <c r="D5" s="94"/>
      <c r="E5" s="56"/>
      <c r="F5" s="95" t="s">
        <v>242</v>
      </c>
      <c r="G5" s="56"/>
      <c r="H5" s="218"/>
      <c r="I5" s="219"/>
      <c r="J5" s="220"/>
      <c r="K5" s="96" t="s">
        <v>243</v>
      </c>
      <c r="L5" s="96" t="s">
        <v>14</v>
      </c>
      <c r="M5" s="97" t="s">
        <v>244</v>
      </c>
      <c r="N5" s="97" t="s">
        <v>245</v>
      </c>
      <c r="O5" s="97" t="s">
        <v>246</v>
      </c>
      <c r="P5" s="97" t="s">
        <v>244</v>
      </c>
      <c r="Q5" s="97" t="s">
        <v>245</v>
      </c>
      <c r="R5" s="97" t="s">
        <v>246</v>
      </c>
    </row>
    <row r="6" spans="1:18" ht="15">
      <c r="A6" s="195">
        <v>1</v>
      </c>
      <c r="B6" s="195"/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196">
        <v>7</v>
      </c>
      <c r="I6" s="197"/>
      <c r="J6" s="198"/>
      <c r="K6" s="98">
        <v>8</v>
      </c>
      <c r="L6" s="98">
        <v>8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</row>
    <row r="7" spans="1:18" ht="15" customHeight="1">
      <c r="A7" s="192" t="s">
        <v>259</v>
      </c>
      <c r="B7" s="192"/>
      <c r="C7" s="131" t="s">
        <v>258</v>
      </c>
      <c r="D7" s="141"/>
      <c r="E7" s="141"/>
      <c r="F7" s="221" t="s">
        <v>261</v>
      </c>
      <c r="G7" s="141"/>
      <c r="H7" s="127" t="s">
        <v>302</v>
      </c>
      <c r="I7" s="127"/>
      <c r="J7" s="127"/>
      <c r="K7" s="127" t="s">
        <v>303</v>
      </c>
      <c r="L7" s="211">
        <v>539</v>
      </c>
      <c r="M7" s="214">
        <f>1*180*20*36</f>
        <v>129600</v>
      </c>
      <c r="N7" s="214">
        <f>M7</f>
        <v>129600</v>
      </c>
      <c r="O7" s="214">
        <f>N7</f>
        <v>129600</v>
      </c>
      <c r="P7" s="211">
        <v>0</v>
      </c>
      <c r="Q7" s="211">
        <v>0</v>
      </c>
      <c r="R7" s="211">
        <v>0</v>
      </c>
    </row>
    <row r="8" spans="1:19" ht="15">
      <c r="A8" s="192"/>
      <c r="B8" s="192"/>
      <c r="C8" s="131"/>
      <c r="D8" s="141"/>
      <c r="E8" s="141"/>
      <c r="F8" s="222"/>
      <c r="G8" s="141"/>
      <c r="H8" s="127"/>
      <c r="I8" s="127"/>
      <c r="J8" s="127"/>
      <c r="K8" s="127"/>
      <c r="L8" s="211"/>
      <c r="M8" s="211"/>
      <c r="N8" s="211"/>
      <c r="O8" s="211"/>
      <c r="P8" s="211"/>
      <c r="Q8" s="211"/>
      <c r="R8" s="211"/>
      <c r="S8" s="101">
        <f>M7</f>
        <v>129600</v>
      </c>
    </row>
    <row r="9" spans="1:18" ht="16.5" customHeight="1">
      <c r="A9" s="192"/>
      <c r="B9" s="192"/>
      <c r="C9" s="131"/>
      <c r="D9" s="141"/>
      <c r="E9" s="141"/>
      <c r="F9" s="223"/>
      <c r="G9" s="141"/>
      <c r="H9" s="127"/>
      <c r="I9" s="127"/>
      <c r="J9" s="127"/>
      <c r="K9" s="127"/>
      <c r="L9" s="211"/>
      <c r="M9" s="211"/>
      <c r="N9" s="211"/>
      <c r="O9" s="211"/>
      <c r="P9" s="211"/>
      <c r="Q9" s="211"/>
      <c r="R9" s="211"/>
    </row>
    <row r="10" ht="12" customHeight="1">
      <c r="D10" s="100"/>
    </row>
    <row r="11" spans="1:18" ht="15">
      <c r="A11" s="140" t="s">
        <v>250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213"/>
      <c r="Q11" s="213"/>
      <c r="R11" s="213"/>
    </row>
    <row r="12" spans="1:15" ht="15">
      <c r="A12" s="140" t="s">
        <v>248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8" ht="15">
      <c r="A15" s="199" t="s">
        <v>29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</row>
    <row r="16" spans="1:18" ht="15">
      <c r="A16" s="199" t="s">
        <v>30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</row>
    <row r="17" ht="6.75" customHeight="1"/>
    <row r="18" spans="1:18" ht="15">
      <c r="A18" s="141" t="s">
        <v>31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1:18" ht="15">
      <c r="A19" s="141" t="s">
        <v>32</v>
      </c>
      <c r="B19" s="141"/>
      <c r="C19" s="141"/>
      <c r="D19" s="141" t="s">
        <v>33</v>
      </c>
      <c r="E19" s="141"/>
      <c r="F19" s="141"/>
      <c r="G19" s="141" t="s">
        <v>4</v>
      </c>
      <c r="H19" s="141"/>
      <c r="I19" s="141"/>
      <c r="J19" s="141"/>
      <c r="K19" s="141" t="s">
        <v>34</v>
      </c>
      <c r="L19" s="141"/>
      <c r="M19" s="141" t="s">
        <v>35</v>
      </c>
      <c r="N19" s="141"/>
      <c r="O19" s="141"/>
      <c r="P19" s="141"/>
      <c r="Q19" s="141"/>
      <c r="R19" s="141"/>
    </row>
    <row r="20" spans="1:18" ht="15">
      <c r="A20" s="208">
        <v>1</v>
      </c>
      <c r="B20" s="209"/>
      <c r="C20" s="210"/>
      <c r="D20" s="208">
        <v>2</v>
      </c>
      <c r="E20" s="209"/>
      <c r="F20" s="210"/>
      <c r="G20" s="208">
        <v>3</v>
      </c>
      <c r="H20" s="209"/>
      <c r="I20" s="209"/>
      <c r="J20" s="210"/>
      <c r="K20" s="208">
        <v>4</v>
      </c>
      <c r="L20" s="210"/>
      <c r="M20" s="208">
        <v>5</v>
      </c>
      <c r="N20" s="209"/>
      <c r="O20" s="209"/>
      <c r="P20" s="209"/>
      <c r="Q20" s="209"/>
      <c r="R20" s="210"/>
    </row>
    <row r="21" spans="1:18" ht="29.25" customHeight="1">
      <c r="A21" s="211" t="s">
        <v>36</v>
      </c>
      <c r="B21" s="211"/>
      <c r="C21" s="211"/>
      <c r="D21" s="205" t="s">
        <v>37</v>
      </c>
      <c r="E21" s="205"/>
      <c r="F21" s="205"/>
      <c r="G21" s="212">
        <v>41272</v>
      </c>
      <c r="H21" s="211"/>
      <c r="I21" s="211"/>
      <c r="J21" s="211"/>
      <c r="K21" s="211" t="s">
        <v>251</v>
      </c>
      <c r="L21" s="211"/>
      <c r="M21" s="211" t="s">
        <v>252</v>
      </c>
      <c r="N21" s="211"/>
      <c r="O21" s="211"/>
      <c r="P21" s="211"/>
      <c r="Q21" s="211"/>
      <c r="R21" s="211"/>
    </row>
    <row r="22" ht="43.5" customHeight="1"/>
    <row r="23" ht="20.25" customHeight="1"/>
    <row r="24" spans="1:18" ht="15">
      <c r="A24" s="199" t="s">
        <v>38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ht="4.5" customHeight="1"/>
    <row r="26" spans="1:18" ht="15">
      <c r="A26" s="199" t="s">
        <v>39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</row>
    <row r="27" ht="5.25" customHeight="1"/>
    <row r="28" spans="1:18" ht="15">
      <c r="A28" s="140" t="s">
        <v>253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ht="15">
      <c r="A29" s="140" t="s">
        <v>52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1:18" ht="32.25" customHeight="1">
      <c r="A30" s="207" t="s">
        <v>298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</row>
    <row r="31" spans="1:18" ht="32.2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ht="15">
      <c r="A32" s="199" t="s">
        <v>40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</row>
    <row r="33" ht="9" customHeight="1"/>
    <row r="34" spans="1:18" ht="15">
      <c r="A34" s="141" t="s">
        <v>42</v>
      </c>
      <c r="B34" s="141"/>
      <c r="C34" s="141"/>
      <c r="D34" s="141"/>
      <c r="E34" s="141"/>
      <c r="F34" s="141" t="s">
        <v>43</v>
      </c>
      <c r="G34" s="141"/>
      <c r="H34" s="141"/>
      <c r="I34" s="141"/>
      <c r="J34" s="141"/>
      <c r="K34" s="141"/>
      <c r="L34" s="141"/>
      <c r="M34" s="141"/>
      <c r="N34" s="141" t="s">
        <v>41</v>
      </c>
      <c r="O34" s="141"/>
      <c r="P34" s="141"/>
      <c r="Q34" s="141"/>
      <c r="R34" s="141"/>
    </row>
    <row r="35" spans="1:18" ht="15">
      <c r="A35" s="141">
        <v>1</v>
      </c>
      <c r="B35" s="141"/>
      <c r="C35" s="141"/>
      <c r="D35" s="141"/>
      <c r="E35" s="141"/>
      <c r="F35" s="141">
        <v>2</v>
      </c>
      <c r="G35" s="141"/>
      <c r="H35" s="141"/>
      <c r="I35" s="141"/>
      <c r="J35" s="141"/>
      <c r="K35" s="141"/>
      <c r="L35" s="141"/>
      <c r="M35" s="141"/>
      <c r="N35" s="141">
        <v>3</v>
      </c>
      <c r="O35" s="141"/>
      <c r="P35" s="141"/>
      <c r="Q35" s="141"/>
      <c r="R35" s="141"/>
    </row>
    <row r="36" spans="1:18" ht="30.75" customHeight="1">
      <c r="A36" s="206" t="s">
        <v>44</v>
      </c>
      <c r="B36" s="206"/>
      <c r="C36" s="206"/>
      <c r="D36" s="206"/>
      <c r="E36" s="206"/>
      <c r="F36" s="206" t="s">
        <v>45</v>
      </c>
      <c r="G36" s="206"/>
      <c r="H36" s="206"/>
      <c r="I36" s="206"/>
      <c r="J36" s="206"/>
      <c r="K36" s="206"/>
      <c r="L36" s="206"/>
      <c r="M36" s="206"/>
      <c r="N36" s="202" t="s">
        <v>46</v>
      </c>
      <c r="O36" s="203"/>
      <c r="P36" s="203"/>
      <c r="Q36" s="203"/>
      <c r="R36" s="204"/>
    </row>
    <row r="37" spans="1:18" ht="156.75" customHeight="1">
      <c r="A37" s="206" t="s">
        <v>47</v>
      </c>
      <c r="B37" s="206"/>
      <c r="C37" s="206"/>
      <c r="D37" s="206"/>
      <c r="E37" s="206"/>
      <c r="F37" s="206" t="s">
        <v>254</v>
      </c>
      <c r="G37" s="206"/>
      <c r="H37" s="206"/>
      <c r="I37" s="206"/>
      <c r="J37" s="206"/>
      <c r="K37" s="206"/>
      <c r="L37" s="206"/>
      <c r="M37" s="206"/>
      <c r="N37" s="206" t="s">
        <v>48</v>
      </c>
      <c r="O37" s="206"/>
      <c r="P37" s="206"/>
      <c r="Q37" s="206"/>
      <c r="R37" s="206"/>
    </row>
    <row r="38" spans="1:18" ht="15">
      <c r="A38" s="202" t="s">
        <v>49</v>
      </c>
      <c r="B38" s="203"/>
      <c r="C38" s="203"/>
      <c r="D38" s="203"/>
      <c r="E38" s="204"/>
      <c r="F38" s="205" t="s">
        <v>50</v>
      </c>
      <c r="G38" s="205"/>
      <c r="H38" s="205"/>
      <c r="I38" s="205"/>
      <c r="J38" s="205"/>
      <c r="K38" s="205"/>
      <c r="L38" s="205"/>
      <c r="M38" s="205"/>
      <c r="N38" s="202" t="s">
        <v>255</v>
      </c>
      <c r="O38" s="203"/>
      <c r="P38" s="203"/>
      <c r="Q38" s="203"/>
      <c r="R38" s="204"/>
    </row>
  </sheetData>
  <sheetProtection/>
  <mergeCells count="67">
    <mergeCell ref="A1:L1"/>
    <mergeCell ref="A3:B5"/>
    <mergeCell ref="C3:E4"/>
    <mergeCell ref="F3:G4"/>
    <mergeCell ref="H3:L3"/>
    <mergeCell ref="M3:O3"/>
    <mergeCell ref="A6:B6"/>
    <mergeCell ref="H6:J6"/>
    <mergeCell ref="A7:B9"/>
    <mergeCell ref="C7:C9"/>
    <mergeCell ref="D7:D9"/>
    <mergeCell ref="E7:E9"/>
    <mergeCell ref="F7:F9"/>
    <mergeCell ref="L7:L9"/>
    <mergeCell ref="M7:M9"/>
    <mergeCell ref="N7:N9"/>
    <mergeCell ref="P3:R3"/>
    <mergeCell ref="H4:J5"/>
    <mergeCell ref="K4:L4"/>
    <mergeCell ref="A11:R11"/>
    <mergeCell ref="A12:O12"/>
    <mergeCell ref="A15:R15"/>
    <mergeCell ref="O7:O9"/>
    <mergeCell ref="P7:P9"/>
    <mergeCell ref="Q7:Q9"/>
    <mergeCell ref="R7:R9"/>
    <mergeCell ref="G7:G9"/>
    <mergeCell ref="H7:J9"/>
    <mergeCell ref="K7:K9"/>
    <mergeCell ref="A16:R16"/>
    <mergeCell ref="A18:R18"/>
    <mergeCell ref="A19:C19"/>
    <mergeCell ref="D19:F19"/>
    <mergeCell ref="G19:J19"/>
    <mergeCell ref="K19:L19"/>
    <mergeCell ref="M19:R19"/>
    <mergeCell ref="A20:C20"/>
    <mergeCell ref="D20:F20"/>
    <mergeCell ref="G20:J20"/>
    <mergeCell ref="K20:L20"/>
    <mergeCell ref="M20:R20"/>
    <mergeCell ref="A21:C21"/>
    <mergeCell ref="D21:F21"/>
    <mergeCell ref="G21:J21"/>
    <mergeCell ref="K21:L21"/>
    <mergeCell ref="M21:R21"/>
    <mergeCell ref="A24:R24"/>
    <mergeCell ref="A26:R26"/>
    <mergeCell ref="A28:R28"/>
    <mergeCell ref="A29:R29"/>
    <mergeCell ref="A30:R30"/>
    <mergeCell ref="A32:R32"/>
    <mergeCell ref="A34:E34"/>
    <mergeCell ref="F34:M34"/>
    <mergeCell ref="N34:R34"/>
    <mergeCell ref="A35:E35"/>
    <mergeCell ref="F35:M35"/>
    <mergeCell ref="N35:R35"/>
    <mergeCell ref="A38:E38"/>
    <mergeCell ref="F38:M38"/>
    <mergeCell ref="N38:R38"/>
    <mergeCell ref="A36:E36"/>
    <mergeCell ref="F36:M36"/>
    <mergeCell ref="N36:R36"/>
    <mergeCell ref="A37:E37"/>
    <mergeCell ref="F37:M37"/>
    <mergeCell ref="N37:R37"/>
  </mergeCells>
  <printOptions horizontalCentered="1"/>
  <pageMargins left="0.2755905511811024" right="0.2755905511811024" top="1.1811023622047245" bottom="0.5905511811023623" header="0.31496062992125984" footer="0.31496062992125984"/>
  <pageSetup firstPageNumber="29" useFirstPageNumber="1" horizontalDpi="600" verticalDpi="600" orientation="landscape" paperSize="9" r:id="rId2"/>
  <headerFooter>
    <oddHeader>&amp;R&amp;G</oddHeader>
    <oddFooter>&amp;C&amp;"Times New Roman,обычный"&amp;12&amp;P</oddFooter>
  </headerFooter>
  <rowBreaks count="1" manualBreakCount="1">
    <brk id="23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5"/>
  <sheetViews>
    <sheetView view="pageBreakPreview" zoomScale="85" zoomScaleSheetLayoutView="85" zoomScalePageLayoutView="0" workbookViewId="0" topLeftCell="A82">
      <selection activeCell="L94" sqref="L94:N94"/>
    </sheetView>
  </sheetViews>
  <sheetFormatPr defaultColWidth="9.140625" defaultRowHeight="15"/>
  <cols>
    <col min="1" max="1" width="9.140625" style="35" customWidth="1"/>
    <col min="2" max="2" width="5.8515625" style="35" customWidth="1"/>
    <col min="3" max="3" width="11.57421875" style="35" customWidth="1"/>
    <col min="4" max="4" width="7.7109375" style="35" customWidth="1"/>
    <col min="5" max="5" width="7.8515625" style="35" customWidth="1"/>
    <col min="6" max="6" width="7.7109375" style="35" customWidth="1"/>
    <col min="7" max="7" width="7.8515625" style="35" customWidth="1"/>
    <col min="8" max="8" width="11.28125" style="35" customWidth="1"/>
    <col min="9" max="9" width="1.28515625" style="35" customWidth="1"/>
    <col min="10" max="10" width="2.8515625" style="35" hidden="1" customWidth="1"/>
    <col min="11" max="11" width="10.57421875" style="35" customWidth="1"/>
    <col min="12" max="12" width="7.7109375" style="35" customWidth="1"/>
    <col min="13" max="13" width="11.7109375" style="35" customWidth="1"/>
    <col min="14" max="14" width="15.00390625" style="47" customWidth="1"/>
    <col min="15" max="15" width="12.421875" style="47" customWidth="1"/>
    <col min="16" max="16" width="13.57421875" style="47" customWidth="1"/>
    <col min="17" max="17" width="9.140625" style="35" customWidth="1"/>
    <col min="18" max="18" width="11.28125" style="72" bestFit="1" customWidth="1"/>
    <col min="19" max="19" width="13.57421875" style="35" customWidth="1"/>
    <col min="20" max="16384" width="9.140625" style="35" customWidth="1"/>
  </cols>
  <sheetData>
    <row r="1" spans="1:15" ht="21" customHeight="1">
      <c r="A1" s="142" t="s">
        <v>262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7:8" ht="15" customHeight="1">
      <c r="G2" s="142" t="s">
        <v>73</v>
      </c>
      <c r="H2" s="142"/>
    </row>
    <row r="3" spans="1:11" ht="6.75" customHeight="1">
      <c r="A3" s="140" t="s">
        <v>86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5" ht="11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3" t="s">
        <v>12</v>
      </c>
      <c r="M4" s="143"/>
      <c r="N4" s="144"/>
      <c r="O4" s="272"/>
    </row>
    <row r="5" spans="1:15" ht="27" customHeight="1">
      <c r="A5" s="281" t="s">
        <v>204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143" t="s">
        <v>94</v>
      </c>
      <c r="M5" s="143"/>
      <c r="N5" s="144"/>
      <c r="O5" s="273"/>
    </row>
    <row r="6" spans="1:12" ht="15">
      <c r="A6" s="140" t="s">
        <v>131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5">
      <c r="A7" s="140" t="s">
        <v>87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5">
      <c r="A8" s="140" t="s">
        <v>88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9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5" ht="30" customHeight="1">
      <c r="A10" s="138" t="s">
        <v>21</v>
      </c>
      <c r="B10" s="138"/>
      <c r="C10" s="192" t="s">
        <v>89</v>
      </c>
      <c r="D10" s="192"/>
      <c r="E10" s="192"/>
      <c r="F10" s="138" t="s">
        <v>90</v>
      </c>
      <c r="G10" s="138"/>
      <c r="H10" s="242" t="s">
        <v>97</v>
      </c>
      <c r="I10" s="243"/>
      <c r="J10" s="243"/>
      <c r="K10" s="243"/>
      <c r="L10" s="244"/>
      <c r="M10" s="138" t="s">
        <v>93</v>
      </c>
      <c r="N10" s="138"/>
      <c r="O10" s="138"/>
    </row>
    <row r="11" spans="1:15" ht="47.25" customHeight="1">
      <c r="A11" s="138"/>
      <c r="B11" s="138"/>
      <c r="C11" s="192"/>
      <c r="D11" s="192"/>
      <c r="E11" s="192"/>
      <c r="F11" s="138"/>
      <c r="G11" s="138"/>
      <c r="H11" s="215" t="s">
        <v>17</v>
      </c>
      <c r="I11" s="216"/>
      <c r="J11" s="217"/>
      <c r="K11" s="194" t="s">
        <v>18</v>
      </c>
      <c r="L11" s="194"/>
      <c r="M11" s="135" t="s">
        <v>273</v>
      </c>
      <c r="N11" s="135" t="s">
        <v>233</v>
      </c>
      <c r="O11" s="135" t="s">
        <v>234</v>
      </c>
    </row>
    <row r="12" spans="1:15" ht="48.75" customHeight="1">
      <c r="A12" s="138"/>
      <c r="B12" s="138"/>
      <c r="C12" s="5" t="s">
        <v>91</v>
      </c>
      <c r="D12" s="5" t="s">
        <v>91</v>
      </c>
      <c r="E12" s="5" t="s">
        <v>91</v>
      </c>
      <c r="F12" s="5" t="s">
        <v>91</v>
      </c>
      <c r="G12" s="5" t="s">
        <v>91</v>
      </c>
      <c r="H12" s="218"/>
      <c r="I12" s="219"/>
      <c r="J12" s="220"/>
      <c r="K12" s="31" t="s">
        <v>152</v>
      </c>
      <c r="L12" s="31" t="s">
        <v>14</v>
      </c>
      <c r="M12" s="136"/>
      <c r="N12" s="136"/>
      <c r="O12" s="136"/>
    </row>
    <row r="13" spans="1:18" s="36" customFormat="1" ht="15">
      <c r="A13" s="141">
        <v>1</v>
      </c>
      <c r="B13" s="141"/>
      <c r="C13" s="39">
        <v>2</v>
      </c>
      <c r="D13" s="39">
        <v>3</v>
      </c>
      <c r="E13" s="39">
        <v>4</v>
      </c>
      <c r="F13" s="39">
        <v>5</v>
      </c>
      <c r="G13" s="39">
        <v>6</v>
      </c>
      <c r="H13" s="208">
        <v>7</v>
      </c>
      <c r="I13" s="209"/>
      <c r="J13" s="210"/>
      <c r="K13" s="39">
        <v>8</v>
      </c>
      <c r="L13" s="39">
        <v>9</v>
      </c>
      <c r="M13" s="39">
        <v>10</v>
      </c>
      <c r="N13" s="48">
        <v>11</v>
      </c>
      <c r="O13" s="48">
        <v>12</v>
      </c>
      <c r="P13" s="53"/>
      <c r="R13" s="72"/>
    </row>
    <row r="14" spans="1:16" s="36" customFormat="1" ht="138.75" customHeight="1">
      <c r="A14" s="249"/>
      <c r="B14" s="250"/>
      <c r="C14" s="73" t="s">
        <v>215</v>
      </c>
      <c r="D14" s="20"/>
      <c r="E14" s="20"/>
      <c r="F14" s="24"/>
      <c r="G14" s="23"/>
      <c r="H14" s="242" t="s">
        <v>216</v>
      </c>
      <c r="I14" s="243"/>
      <c r="J14" s="244"/>
      <c r="K14" s="19" t="s">
        <v>22</v>
      </c>
      <c r="L14" s="52">
        <v>744</v>
      </c>
      <c r="M14" s="52">
        <v>0</v>
      </c>
      <c r="N14" s="52">
        <v>0</v>
      </c>
      <c r="O14" s="52">
        <v>0</v>
      </c>
      <c r="P14" s="53"/>
    </row>
    <row r="15" spans="1:17" ht="33" customHeight="1">
      <c r="A15" s="193" t="s">
        <v>96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245"/>
      <c r="Q15" s="245"/>
    </row>
    <row r="16" spans="1:6" ht="15">
      <c r="A16" s="46" t="s">
        <v>95</v>
      </c>
      <c r="B16" s="46"/>
      <c r="C16" s="46"/>
      <c r="D16" s="46"/>
      <c r="E16" s="46"/>
      <c r="F16" s="39">
        <v>15</v>
      </c>
    </row>
    <row r="17" spans="1:12" ht="15">
      <c r="A17" s="140" t="s">
        <v>92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ht="20.25" customHeight="1"/>
    <row r="19" spans="1:16" ht="20.25" customHeight="1">
      <c r="A19" s="138" t="s">
        <v>21</v>
      </c>
      <c r="B19" s="138"/>
      <c r="C19" s="192" t="s">
        <v>89</v>
      </c>
      <c r="D19" s="192"/>
      <c r="E19" s="192"/>
      <c r="F19" s="138" t="s">
        <v>90</v>
      </c>
      <c r="G19" s="138"/>
      <c r="H19" s="242" t="s">
        <v>203</v>
      </c>
      <c r="I19" s="243"/>
      <c r="J19" s="243"/>
      <c r="K19" s="243"/>
      <c r="L19" s="243"/>
      <c r="M19" s="244"/>
      <c r="N19" s="149" t="s">
        <v>202</v>
      </c>
      <c r="O19" s="149"/>
      <c r="P19" s="149"/>
    </row>
    <row r="20" spans="1:16" ht="48.75" customHeight="1">
      <c r="A20" s="138"/>
      <c r="B20" s="138"/>
      <c r="C20" s="192"/>
      <c r="D20" s="192"/>
      <c r="E20" s="192"/>
      <c r="F20" s="138"/>
      <c r="G20" s="138"/>
      <c r="H20" s="215" t="s">
        <v>17</v>
      </c>
      <c r="I20" s="216"/>
      <c r="J20" s="217"/>
      <c r="K20" s="194" t="s">
        <v>18</v>
      </c>
      <c r="L20" s="194"/>
      <c r="M20" s="246" t="s">
        <v>98</v>
      </c>
      <c r="N20" s="135" t="s">
        <v>273</v>
      </c>
      <c r="O20" s="135" t="s">
        <v>233</v>
      </c>
      <c r="P20" s="135" t="s">
        <v>234</v>
      </c>
    </row>
    <row r="21" spans="1:20" ht="84.75" customHeight="1">
      <c r="A21" s="138"/>
      <c r="B21" s="138"/>
      <c r="C21" s="75" t="s">
        <v>91</v>
      </c>
      <c r="D21" s="75" t="s">
        <v>91</v>
      </c>
      <c r="E21" s="75" t="s">
        <v>91</v>
      </c>
      <c r="F21" s="75" t="s">
        <v>91</v>
      </c>
      <c r="G21" s="75" t="s">
        <v>91</v>
      </c>
      <c r="H21" s="218"/>
      <c r="I21" s="219"/>
      <c r="J21" s="220"/>
      <c r="K21" s="31" t="s">
        <v>152</v>
      </c>
      <c r="L21" s="31" t="s">
        <v>14</v>
      </c>
      <c r="M21" s="194"/>
      <c r="N21" s="136"/>
      <c r="O21" s="136"/>
      <c r="P21" s="136"/>
      <c r="T21" s="102"/>
    </row>
    <row r="22" spans="1:20" ht="13.5" customHeight="1">
      <c r="A22" s="141">
        <v>1</v>
      </c>
      <c r="B22" s="141"/>
      <c r="C22" s="39">
        <v>2</v>
      </c>
      <c r="D22" s="39">
        <v>3</v>
      </c>
      <c r="E22" s="39">
        <v>4</v>
      </c>
      <c r="F22" s="39">
        <v>5</v>
      </c>
      <c r="G22" s="39">
        <v>6</v>
      </c>
      <c r="H22" s="208">
        <v>7</v>
      </c>
      <c r="I22" s="209"/>
      <c r="J22" s="210"/>
      <c r="K22" s="39">
        <v>8</v>
      </c>
      <c r="L22" s="39">
        <v>9</v>
      </c>
      <c r="M22" s="39">
        <v>10</v>
      </c>
      <c r="N22" s="48">
        <v>11</v>
      </c>
      <c r="O22" s="48">
        <v>12</v>
      </c>
      <c r="P22" s="48">
        <v>13</v>
      </c>
      <c r="T22" s="102"/>
    </row>
    <row r="23" spans="1:20" ht="42.75" customHeight="1" hidden="1">
      <c r="A23" s="249"/>
      <c r="B23" s="250"/>
      <c r="C23" s="247" t="s">
        <v>217</v>
      </c>
      <c r="D23" s="227"/>
      <c r="E23" s="227"/>
      <c r="F23" s="229"/>
      <c r="G23" s="229"/>
      <c r="H23" s="230" t="s">
        <v>218</v>
      </c>
      <c r="I23" s="231"/>
      <c r="J23" s="232"/>
      <c r="K23" s="236" t="s">
        <v>99</v>
      </c>
      <c r="L23" s="224">
        <v>796</v>
      </c>
      <c r="M23" s="224"/>
      <c r="N23" s="226">
        <v>123768</v>
      </c>
      <c r="O23" s="55"/>
      <c r="P23" s="55"/>
      <c r="R23" s="71"/>
      <c r="S23" s="70"/>
      <c r="T23" s="102"/>
    </row>
    <row r="24" spans="1:20" ht="132.75" customHeight="1">
      <c r="A24" s="251"/>
      <c r="B24" s="252"/>
      <c r="C24" s="248"/>
      <c r="D24" s="228"/>
      <c r="E24" s="228"/>
      <c r="F24" s="228"/>
      <c r="G24" s="228"/>
      <c r="H24" s="233"/>
      <c r="I24" s="234"/>
      <c r="J24" s="235"/>
      <c r="K24" s="228"/>
      <c r="L24" s="225"/>
      <c r="M24" s="225"/>
      <c r="N24" s="225"/>
      <c r="O24" s="55">
        <f>N23</f>
        <v>123768</v>
      </c>
      <c r="P24" s="55">
        <f>O24</f>
        <v>123768</v>
      </c>
      <c r="S24" s="79"/>
      <c r="T24" s="42"/>
    </row>
    <row r="25" ht="15">
      <c r="S25" s="72"/>
    </row>
    <row r="26" spans="1:20" ht="15">
      <c r="A26" s="142" t="s">
        <v>96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S26" s="72"/>
      <c r="T26" s="81"/>
    </row>
    <row r="27" spans="1:20" ht="15">
      <c r="A27" s="46" t="s">
        <v>95</v>
      </c>
      <c r="B27" s="46"/>
      <c r="C27" s="46"/>
      <c r="D27" s="46"/>
      <c r="E27" s="46"/>
      <c r="F27" s="39">
        <v>15</v>
      </c>
      <c r="G27" s="46"/>
      <c r="H27" s="46"/>
      <c r="I27" s="46"/>
      <c r="J27" s="46"/>
      <c r="K27" s="46"/>
      <c r="L27" s="46"/>
      <c r="M27" s="46"/>
      <c r="N27" s="50"/>
      <c r="O27" s="50"/>
      <c r="P27" s="50"/>
      <c r="Q27" s="46"/>
      <c r="S27" s="80"/>
      <c r="T27" s="82"/>
    </row>
    <row r="28" spans="1:20" ht="15">
      <c r="A28" s="142" t="s">
        <v>256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S28" s="72"/>
      <c r="T28" s="77"/>
    </row>
    <row r="29" spans="7:19" ht="15">
      <c r="G29" s="142" t="s">
        <v>85</v>
      </c>
      <c r="H29" s="142"/>
      <c r="S29" s="77"/>
    </row>
    <row r="30" spans="1:19" ht="15">
      <c r="A30" s="140" t="s">
        <v>86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S30" s="77"/>
    </row>
    <row r="31" spans="1:19" ht="1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3" t="s">
        <v>12</v>
      </c>
      <c r="M31" s="143"/>
      <c r="N31" s="144"/>
      <c r="O31" s="272"/>
      <c r="S31" s="77"/>
    </row>
    <row r="32" spans="1:19" ht="26.25" customHeight="1">
      <c r="A32" s="274" t="s">
        <v>102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143" t="s">
        <v>94</v>
      </c>
      <c r="M32" s="143"/>
      <c r="N32" s="144"/>
      <c r="O32" s="273"/>
      <c r="S32" s="77"/>
    </row>
    <row r="33" spans="1:19" ht="15">
      <c r="A33" s="140" t="s">
        <v>131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S33" s="77"/>
    </row>
    <row r="34" spans="1:19" ht="15">
      <c r="A34" s="140" t="s">
        <v>87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S34" s="77"/>
    </row>
    <row r="35" spans="1:19" ht="15">
      <c r="A35" s="140" t="s">
        <v>88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S35" s="77"/>
    </row>
    <row r="36" spans="1:19" ht="8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S36" s="77"/>
    </row>
    <row r="37" spans="1:19" ht="15" customHeight="1">
      <c r="A37" s="138" t="s">
        <v>21</v>
      </c>
      <c r="B37" s="138"/>
      <c r="C37" s="275" t="s">
        <v>89</v>
      </c>
      <c r="D37" s="276"/>
      <c r="E37" s="277"/>
      <c r="F37" s="138" t="s">
        <v>90</v>
      </c>
      <c r="G37" s="138"/>
      <c r="H37" s="242" t="s">
        <v>97</v>
      </c>
      <c r="I37" s="243"/>
      <c r="J37" s="243"/>
      <c r="K37" s="243"/>
      <c r="L37" s="244"/>
      <c r="M37" s="138" t="s">
        <v>93</v>
      </c>
      <c r="N37" s="138"/>
      <c r="O37" s="138"/>
      <c r="S37" s="77"/>
    </row>
    <row r="38" spans="1:19" ht="47.25" customHeight="1">
      <c r="A38" s="138"/>
      <c r="B38" s="138"/>
      <c r="C38" s="278"/>
      <c r="D38" s="279"/>
      <c r="E38" s="280"/>
      <c r="F38" s="138"/>
      <c r="G38" s="138"/>
      <c r="H38" s="215" t="s">
        <v>17</v>
      </c>
      <c r="I38" s="216"/>
      <c r="J38" s="217"/>
      <c r="K38" s="194" t="s">
        <v>18</v>
      </c>
      <c r="L38" s="194"/>
      <c r="M38" s="135" t="s">
        <v>273</v>
      </c>
      <c r="N38" s="135" t="s">
        <v>233</v>
      </c>
      <c r="O38" s="135" t="s">
        <v>234</v>
      </c>
      <c r="S38" s="77"/>
    </row>
    <row r="39" spans="1:19" ht="45.75">
      <c r="A39" s="138"/>
      <c r="B39" s="138"/>
      <c r="C39" s="5" t="s">
        <v>91</v>
      </c>
      <c r="D39" s="5" t="s">
        <v>91</v>
      </c>
      <c r="E39" s="5" t="s">
        <v>91</v>
      </c>
      <c r="F39" s="5" t="s">
        <v>91</v>
      </c>
      <c r="G39" s="5" t="s">
        <v>91</v>
      </c>
      <c r="H39" s="218"/>
      <c r="I39" s="219"/>
      <c r="J39" s="220"/>
      <c r="K39" s="31" t="s">
        <v>219</v>
      </c>
      <c r="L39" s="31" t="s">
        <v>14</v>
      </c>
      <c r="M39" s="136"/>
      <c r="N39" s="136"/>
      <c r="O39" s="136"/>
      <c r="S39" s="77"/>
    </row>
    <row r="40" spans="1:19" ht="15">
      <c r="A40" s="141">
        <v>1</v>
      </c>
      <c r="B40" s="141"/>
      <c r="C40" s="39">
        <v>2</v>
      </c>
      <c r="D40" s="39">
        <v>3</v>
      </c>
      <c r="E40" s="39">
        <v>4</v>
      </c>
      <c r="F40" s="39">
        <v>5</v>
      </c>
      <c r="G40" s="39">
        <v>6</v>
      </c>
      <c r="H40" s="208">
        <v>7</v>
      </c>
      <c r="I40" s="209"/>
      <c r="J40" s="210"/>
      <c r="K40" s="39">
        <v>8</v>
      </c>
      <c r="L40" s="39">
        <v>9</v>
      </c>
      <c r="M40" s="39">
        <v>10</v>
      </c>
      <c r="N40" s="48">
        <v>11</v>
      </c>
      <c r="O40" s="48">
        <v>12</v>
      </c>
      <c r="P40" s="53"/>
      <c r="Q40" s="36"/>
      <c r="S40" s="77"/>
    </row>
    <row r="41" spans="1:19" ht="83.25" customHeight="1">
      <c r="A41" s="249"/>
      <c r="B41" s="250"/>
      <c r="C41" s="237" t="s">
        <v>220</v>
      </c>
      <c r="D41" s="238"/>
      <c r="E41" s="239"/>
      <c r="F41" s="29"/>
      <c r="G41" s="21"/>
      <c r="H41" s="237" t="s">
        <v>216</v>
      </c>
      <c r="I41" s="238"/>
      <c r="J41" s="239"/>
      <c r="K41" s="22" t="s">
        <v>22</v>
      </c>
      <c r="L41" s="52">
        <v>744</v>
      </c>
      <c r="M41" s="52">
        <v>0</v>
      </c>
      <c r="N41" s="52">
        <v>0</v>
      </c>
      <c r="O41" s="52">
        <v>0</v>
      </c>
      <c r="P41" s="53"/>
      <c r="Q41" s="36"/>
      <c r="S41" s="77"/>
    </row>
    <row r="42" spans="1:19" ht="87.75" customHeight="1">
      <c r="A42" s="126"/>
      <c r="B42" s="126"/>
      <c r="C42" s="237" t="s">
        <v>222</v>
      </c>
      <c r="D42" s="238"/>
      <c r="E42" s="239"/>
      <c r="F42" s="24"/>
      <c r="G42" s="23"/>
      <c r="H42" s="237" t="s">
        <v>216</v>
      </c>
      <c r="I42" s="238"/>
      <c r="J42" s="239"/>
      <c r="K42" s="26" t="s">
        <v>22</v>
      </c>
      <c r="L42" s="40">
        <v>744</v>
      </c>
      <c r="M42" s="40">
        <v>0</v>
      </c>
      <c r="N42" s="40">
        <v>0</v>
      </c>
      <c r="O42" s="40">
        <v>0</v>
      </c>
      <c r="P42" s="53"/>
      <c r="Q42" s="36"/>
      <c r="S42" s="77"/>
    </row>
    <row r="43" spans="1:19" ht="28.5" customHeight="1">
      <c r="A43" s="59"/>
      <c r="B43" s="59"/>
      <c r="C43" s="4"/>
      <c r="D43" s="4"/>
      <c r="E43" s="4"/>
      <c r="F43" s="30"/>
      <c r="G43" s="4"/>
      <c r="H43" s="54"/>
      <c r="I43" s="54"/>
      <c r="K43" s="7"/>
      <c r="L43" s="49"/>
      <c r="M43" s="49"/>
      <c r="N43" s="49"/>
      <c r="O43" s="49"/>
      <c r="P43" s="57"/>
      <c r="Q43" s="58"/>
      <c r="S43" s="77"/>
    </row>
    <row r="44" spans="1:19" ht="15">
      <c r="A44" s="245" t="s">
        <v>96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S44" s="77"/>
    </row>
    <row r="45" spans="1:19" ht="15">
      <c r="A45" s="46" t="s">
        <v>95</v>
      </c>
      <c r="B45" s="46"/>
      <c r="C45" s="46"/>
      <c r="D45" s="46"/>
      <c r="E45" s="46"/>
      <c r="F45" s="39">
        <v>15</v>
      </c>
      <c r="S45" s="77"/>
    </row>
    <row r="46" spans="1:19" ht="15">
      <c r="A46" s="140" t="s">
        <v>92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S46" s="77"/>
    </row>
    <row r="47" ht="15">
      <c r="S47" s="77"/>
    </row>
    <row r="48" spans="1:19" ht="15" customHeight="1">
      <c r="A48" s="127" t="s">
        <v>21</v>
      </c>
      <c r="B48" s="127"/>
      <c r="C48" s="258" t="s">
        <v>89</v>
      </c>
      <c r="D48" s="259"/>
      <c r="E48" s="260"/>
      <c r="F48" s="127" t="s">
        <v>90</v>
      </c>
      <c r="G48" s="127"/>
      <c r="H48" s="237" t="s">
        <v>203</v>
      </c>
      <c r="I48" s="238"/>
      <c r="J48" s="238"/>
      <c r="K48" s="238"/>
      <c r="L48" s="238"/>
      <c r="M48" s="239"/>
      <c r="N48" s="266" t="s">
        <v>202</v>
      </c>
      <c r="O48" s="266"/>
      <c r="P48" s="266"/>
      <c r="S48" s="77"/>
    </row>
    <row r="49" spans="1:19" ht="57" customHeight="1">
      <c r="A49" s="127"/>
      <c r="B49" s="127"/>
      <c r="C49" s="261"/>
      <c r="D49" s="262"/>
      <c r="E49" s="263"/>
      <c r="F49" s="127"/>
      <c r="G49" s="127"/>
      <c r="H49" s="230" t="s">
        <v>17</v>
      </c>
      <c r="I49" s="267"/>
      <c r="J49" s="268"/>
      <c r="K49" s="264" t="s">
        <v>18</v>
      </c>
      <c r="L49" s="264"/>
      <c r="M49" s="229" t="s">
        <v>98</v>
      </c>
      <c r="N49" s="135" t="s">
        <v>273</v>
      </c>
      <c r="O49" s="135" t="s">
        <v>233</v>
      </c>
      <c r="P49" s="135" t="s">
        <v>234</v>
      </c>
      <c r="S49" s="77"/>
    </row>
    <row r="50" spans="1:19" ht="82.5" customHeight="1">
      <c r="A50" s="127"/>
      <c r="B50" s="127"/>
      <c r="C50" s="75" t="s">
        <v>91</v>
      </c>
      <c r="D50" s="75" t="s">
        <v>91</v>
      </c>
      <c r="E50" s="75" t="s">
        <v>91</v>
      </c>
      <c r="F50" s="75" t="s">
        <v>91</v>
      </c>
      <c r="G50" s="75" t="s">
        <v>91</v>
      </c>
      <c r="H50" s="269"/>
      <c r="I50" s="270"/>
      <c r="J50" s="271"/>
      <c r="K50" s="31" t="s">
        <v>219</v>
      </c>
      <c r="L50" s="31" t="s">
        <v>14</v>
      </c>
      <c r="M50" s="264"/>
      <c r="N50" s="136"/>
      <c r="O50" s="136"/>
      <c r="P50" s="136"/>
      <c r="S50" s="77"/>
    </row>
    <row r="51" spans="1:19" ht="15">
      <c r="A51" s="141">
        <v>1</v>
      </c>
      <c r="B51" s="141"/>
      <c r="C51" s="39">
        <v>2</v>
      </c>
      <c r="D51" s="39">
        <v>3</v>
      </c>
      <c r="E51" s="39">
        <v>4</v>
      </c>
      <c r="F51" s="39">
        <v>5</v>
      </c>
      <c r="G51" s="39">
        <v>6</v>
      </c>
      <c r="H51" s="208">
        <v>7</v>
      </c>
      <c r="I51" s="209"/>
      <c r="J51" s="210"/>
      <c r="K51" s="39">
        <v>8</v>
      </c>
      <c r="L51" s="39">
        <v>9</v>
      </c>
      <c r="M51" s="39">
        <v>10</v>
      </c>
      <c r="N51" s="48">
        <v>11</v>
      </c>
      <c r="O51" s="48">
        <v>12</v>
      </c>
      <c r="P51" s="48">
        <v>13</v>
      </c>
      <c r="S51" s="77"/>
    </row>
    <row r="52" spans="1:20" ht="63" customHeight="1">
      <c r="A52" s="249"/>
      <c r="B52" s="250"/>
      <c r="C52" s="237" t="s">
        <v>220</v>
      </c>
      <c r="D52" s="238"/>
      <c r="E52" s="239"/>
      <c r="F52" s="21"/>
      <c r="G52" s="21"/>
      <c r="H52" s="230" t="s">
        <v>221</v>
      </c>
      <c r="I52" s="267"/>
      <c r="J52" s="268"/>
      <c r="K52" s="22" t="s">
        <v>99</v>
      </c>
      <c r="L52" s="52">
        <v>796</v>
      </c>
      <c r="M52" s="52"/>
      <c r="N52" s="52">
        <v>12</v>
      </c>
      <c r="O52" s="52">
        <f>N52</f>
        <v>12</v>
      </c>
      <c r="P52" s="52">
        <f>O52</f>
        <v>12</v>
      </c>
      <c r="S52" s="72"/>
      <c r="T52" s="77"/>
    </row>
    <row r="53" spans="1:20" ht="84.75" customHeight="1">
      <c r="A53" s="126"/>
      <c r="B53" s="126"/>
      <c r="C53" s="237" t="s">
        <v>222</v>
      </c>
      <c r="D53" s="238"/>
      <c r="E53" s="239"/>
      <c r="F53" s="24"/>
      <c r="G53" s="23"/>
      <c r="H53" s="127" t="s">
        <v>223</v>
      </c>
      <c r="I53" s="127"/>
      <c r="J53" s="127"/>
      <c r="K53" s="26" t="s">
        <v>99</v>
      </c>
      <c r="L53" s="40">
        <v>796</v>
      </c>
      <c r="M53" s="40"/>
      <c r="N53" s="40">
        <v>25</v>
      </c>
      <c r="O53" s="40">
        <f>N53</f>
        <v>25</v>
      </c>
      <c r="P53" s="40">
        <f>O53</f>
        <v>25</v>
      </c>
      <c r="Q53" s="36"/>
      <c r="S53" s="81"/>
      <c r="T53" s="77"/>
    </row>
    <row r="54" ht="15">
      <c r="S54" s="77"/>
    </row>
    <row r="55" spans="1:19" ht="15">
      <c r="A55" s="142" t="s">
        <v>96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S55" s="77"/>
    </row>
    <row r="56" spans="1:19" ht="15">
      <c r="A56" s="46" t="s">
        <v>95</v>
      </c>
      <c r="B56" s="46"/>
      <c r="C56" s="46"/>
      <c r="D56" s="46"/>
      <c r="E56" s="46"/>
      <c r="F56" s="39">
        <v>15</v>
      </c>
      <c r="G56" s="46"/>
      <c r="H56" s="46"/>
      <c r="I56" s="46"/>
      <c r="J56" s="46"/>
      <c r="K56" s="46"/>
      <c r="L56" s="46"/>
      <c r="M56" s="46"/>
      <c r="N56" s="50"/>
      <c r="O56" s="50"/>
      <c r="P56" s="50"/>
      <c r="Q56" s="46"/>
      <c r="S56" s="77"/>
    </row>
    <row r="57" ht="15">
      <c r="S57" s="77"/>
    </row>
    <row r="58" spans="1:19" ht="15">
      <c r="A58" s="142" t="s">
        <v>256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S58" s="77"/>
    </row>
    <row r="59" spans="7:19" ht="15">
      <c r="G59" s="142" t="s">
        <v>101</v>
      </c>
      <c r="H59" s="142"/>
      <c r="S59" s="77"/>
    </row>
    <row r="60" spans="1:19" ht="15">
      <c r="A60" s="140" t="s">
        <v>86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S60" s="77"/>
    </row>
    <row r="61" spans="1:19" ht="1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3" t="s">
        <v>12</v>
      </c>
      <c r="M61" s="143"/>
      <c r="N61" s="144"/>
      <c r="O61" s="272"/>
      <c r="S61" s="77"/>
    </row>
    <row r="62" spans="1:19" ht="15" customHeight="1">
      <c r="A62" s="274" t="s">
        <v>104</v>
      </c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143" t="s">
        <v>94</v>
      </c>
      <c r="M62" s="143"/>
      <c r="N62" s="144"/>
      <c r="O62" s="273"/>
      <c r="S62" s="77"/>
    </row>
    <row r="63" spans="1:19" ht="15">
      <c r="A63" s="140" t="s">
        <v>131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S63" s="77"/>
    </row>
    <row r="64" spans="1:19" ht="15">
      <c r="A64" s="140" t="s">
        <v>87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S64" s="77"/>
    </row>
    <row r="65" spans="1:19" ht="13.5" customHeight="1">
      <c r="A65" s="140" t="s">
        <v>88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S65" s="77"/>
    </row>
    <row r="66" spans="1:19" ht="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S66" s="77"/>
    </row>
    <row r="67" spans="1:19" ht="15" customHeight="1">
      <c r="A67" s="138" t="s">
        <v>21</v>
      </c>
      <c r="B67" s="138"/>
      <c r="C67" s="275" t="s">
        <v>89</v>
      </c>
      <c r="D67" s="276"/>
      <c r="E67" s="277"/>
      <c r="F67" s="138" t="s">
        <v>90</v>
      </c>
      <c r="G67" s="138"/>
      <c r="H67" s="242" t="s">
        <v>97</v>
      </c>
      <c r="I67" s="243"/>
      <c r="J67" s="243"/>
      <c r="K67" s="243"/>
      <c r="L67" s="244"/>
      <c r="M67" s="138" t="s">
        <v>93</v>
      </c>
      <c r="N67" s="138"/>
      <c r="O67" s="138"/>
      <c r="S67" s="77"/>
    </row>
    <row r="68" spans="1:19" ht="47.25" customHeight="1">
      <c r="A68" s="138"/>
      <c r="B68" s="138"/>
      <c r="C68" s="278"/>
      <c r="D68" s="279"/>
      <c r="E68" s="280"/>
      <c r="F68" s="138"/>
      <c r="G68" s="138"/>
      <c r="H68" s="215" t="s">
        <v>17</v>
      </c>
      <c r="I68" s="216"/>
      <c r="J68" s="217"/>
      <c r="K68" s="194" t="s">
        <v>18</v>
      </c>
      <c r="L68" s="194"/>
      <c r="M68" s="135" t="s">
        <v>273</v>
      </c>
      <c r="N68" s="135" t="s">
        <v>233</v>
      </c>
      <c r="O68" s="135" t="s">
        <v>234</v>
      </c>
      <c r="S68" s="77"/>
    </row>
    <row r="69" spans="1:19" ht="88.5" customHeight="1">
      <c r="A69" s="138"/>
      <c r="B69" s="138"/>
      <c r="C69" s="5" t="s">
        <v>91</v>
      </c>
      <c r="D69" s="5" t="s">
        <v>91</v>
      </c>
      <c r="E69" s="5" t="s">
        <v>91</v>
      </c>
      <c r="F69" s="5" t="s">
        <v>91</v>
      </c>
      <c r="G69" s="5" t="s">
        <v>91</v>
      </c>
      <c r="H69" s="218"/>
      <c r="I69" s="219"/>
      <c r="J69" s="220"/>
      <c r="K69" s="31" t="s">
        <v>219</v>
      </c>
      <c r="L69" s="31" t="s">
        <v>14</v>
      </c>
      <c r="M69" s="136"/>
      <c r="N69" s="136"/>
      <c r="O69" s="136"/>
      <c r="S69" s="77"/>
    </row>
    <row r="70" spans="1:19" ht="13.5" customHeight="1">
      <c r="A70" s="141">
        <v>1</v>
      </c>
      <c r="B70" s="141"/>
      <c r="C70" s="39">
        <v>2</v>
      </c>
      <c r="D70" s="39">
        <v>3</v>
      </c>
      <c r="E70" s="39">
        <v>4</v>
      </c>
      <c r="F70" s="39">
        <v>5</v>
      </c>
      <c r="G70" s="39">
        <v>6</v>
      </c>
      <c r="H70" s="208">
        <v>7</v>
      </c>
      <c r="I70" s="209"/>
      <c r="J70" s="210"/>
      <c r="K70" s="39">
        <v>8</v>
      </c>
      <c r="L70" s="39">
        <v>9</v>
      </c>
      <c r="M70" s="39">
        <v>10</v>
      </c>
      <c r="N70" s="48">
        <v>11</v>
      </c>
      <c r="O70" s="48">
        <v>12</v>
      </c>
      <c r="P70" s="53"/>
      <c r="Q70" s="36"/>
      <c r="S70" s="77"/>
    </row>
    <row r="71" spans="1:19" ht="72.75" customHeight="1">
      <c r="A71" s="126"/>
      <c r="B71" s="126"/>
      <c r="C71" s="237" t="s">
        <v>205</v>
      </c>
      <c r="D71" s="238"/>
      <c r="E71" s="239"/>
      <c r="F71" s="24"/>
      <c r="G71" s="23"/>
      <c r="H71" s="237" t="s">
        <v>216</v>
      </c>
      <c r="I71" s="238"/>
      <c r="J71" s="239"/>
      <c r="K71" s="26" t="s">
        <v>22</v>
      </c>
      <c r="L71" s="40">
        <v>744</v>
      </c>
      <c r="M71" s="38">
        <v>0</v>
      </c>
      <c r="N71" s="40">
        <v>0</v>
      </c>
      <c r="O71" s="40">
        <v>0</v>
      </c>
      <c r="P71" s="57"/>
      <c r="Q71" s="58"/>
      <c r="S71" s="77"/>
    </row>
    <row r="72" spans="1:19" ht="79.5" customHeight="1">
      <c r="A72" s="126"/>
      <c r="B72" s="126"/>
      <c r="C72" s="237" t="s">
        <v>206</v>
      </c>
      <c r="D72" s="238"/>
      <c r="E72" s="239"/>
      <c r="F72" s="24"/>
      <c r="G72" s="23"/>
      <c r="H72" s="237" t="s">
        <v>216</v>
      </c>
      <c r="I72" s="238"/>
      <c r="J72" s="239"/>
      <c r="K72" s="26" t="s">
        <v>22</v>
      </c>
      <c r="L72" s="40">
        <v>744</v>
      </c>
      <c r="M72" s="38">
        <v>0</v>
      </c>
      <c r="N72" s="40">
        <v>0</v>
      </c>
      <c r="O72" s="40">
        <v>0</v>
      </c>
      <c r="P72" s="57"/>
      <c r="Q72" s="58"/>
      <c r="S72" s="77"/>
    </row>
    <row r="73" spans="1:19" ht="15">
      <c r="A73" s="59"/>
      <c r="B73" s="59"/>
      <c r="C73" s="4"/>
      <c r="D73" s="4"/>
      <c r="E73" s="4"/>
      <c r="F73" s="30"/>
      <c r="G73" s="4"/>
      <c r="H73" s="54"/>
      <c r="I73" s="54"/>
      <c r="K73" s="7"/>
      <c r="L73" s="49"/>
      <c r="M73" s="49"/>
      <c r="N73" s="49"/>
      <c r="O73" s="49"/>
      <c r="P73" s="57"/>
      <c r="Q73" s="58"/>
      <c r="S73" s="77"/>
    </row>
    <row r="74" spans="1:19" ht="15">
      <c r="A74" s="245" t="s">
        <v>96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S74" s="77"/>
    </row>
    <row r="75" spans="1:19" ht="15">
      <c r="A75" s="46" t="s">
        <v>95</v>
      </c>
      <c r="B75" s="46"/>
      <c r="C75" s="46"/>
      <c r="D75" s="46"/>
      <c r="E75" s="46"/>
      <c r="F75" s="39">
        <v>15</v>
      </c>
      <c r="S75" s="77"/>
    </row>
    <row r="76" ht="17.25" customHeight="1">
      <c r="S76" s="77"/>
    </row>
    <row r="77" spans="1:19" ht="17.25" customHeight="1">
      <c r="A77" s="140" t="s">
        <v>92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S77" s="77"/>
    </row>
    <row r="78" ht="17.25" customHeight="1">
      <c r="S78" s="77"/>
    </row>
    <row r="79" spans="1:19" ht="17.25" customHeight="1">
      <c r="A79" s="138" t="s">
        <v>21</v>
      </c>
      <c r="B79" s="138"/>
      <c r="C79" s="275" t="s">
        <v>89</v>
      </c>
      <c r="D79" s="276"/>
      <c r="E79" s="277"/>
      <c r="F79" s="138" t="s">
        <v>90</v>
      </c>
      <c r="G79" s="138"/>
      <c r="H79" s="242" t="s">
        <v>203</v>
      </c>
      <c r="I79" s="243"/>
      <c r="J79" s="243"/>
      <c r="K79" s="243"/>
      <c r="L79" s="243"/>
      <c r="M79" s="244"/>
      <c r="N79" s="149" t="s">
        <v>202</v>
      </c>
      <c r="O79" s="149"/>
      <c r="P79" s="149"/>
      <c r="S79" s="77"/>
    </row>
    <row r="80" spans="1:19" ht="46.5" customHeight="1">
      <c r="A80" s="138"/>
      <c r="B80" s="138"/>
      <c r="C80" s="278"/>
      <c r="D80" s="279"/>
      <c r="E80" s="280"/>
      <c r="F80" s="138"/>
      <c r="G80" s="138"/>
      <c r="H80" s="215" t="s">
        <v>17</v>
      </c>
      <c r="I80" s="216"/>
      <c r="J80" s="217"/>
      <c r="K80" s="194" t="s">
        <v>18</v>
      </c>
      <c r="L80" s="194"/>
      <c r="M80" s="246" t="s">
        <v>98</v>
      </c>
      <c r="N80" s="135" t="s">
        <v>273</v>
      </c>
      <c r="O80" s="135" t="s">
        <v>233</v>
      </c>
      <c r="P80" s="135" t="s">
        <v>234</v>
      </c>
      <c r="S80" s="77"/>
    </row>
    <row r="81" spans="1:19" ht="94.5" customHeight="1">
      <c r="A81" s="138"/>
      <c r="B81" s="138"/>
      <c r="C81" s="5" t="s">
        <v>91</v>
      </c>
      <c r="D81" s="5" t="s">
        <v>91</v>
      </c>
      <c r="E81" s="5" t="s">
        <v>91</v>
      </c>
      <c r="F81" s="5" t="s">
        <v>91</v>
      </c>
      <c r="G81" s="5" t="s">
        <v>91</v>
      </c>
      <c r="H81" s="218"/>
      <c r="I81" s="219"/>
      <c r="J81" s="220"/>
      <c r="K81" s="31" t="s">
        <v>224</v>
      </c>
      <c r="L81" s="31" t="s">
        <v>14</v>
      </c>
      <c r="M81" s="194"/>
      <c r="N81" s="136"/>
      <c r="O81" s="136"/>
      <c r="P81" s="136"/>
      <c r="S81" s="77"/>
    </row>
    <row r="82" spans="1:19" ht="15">
      <c r="A82" s="141">
        <v>1</v>
      </c>
      <c r="B82" s="141"/>
      <c r="C82" s="39">
        <v>2</v>
      </c>
      <c r="D82" s="39">
        <v>3</v>
      </c>
      <c r="E82" s="39">
        <v>4</v>
      </c>
      <c r="F82" s="39">
        <v>5</v>
      </c>
      <c r="G82" s="39">
        <v>6</v>
      </c>
      <c r="H82" s="208">
        <v>7</v>
      </c>
      <c r="I82" s="209"/>
      <c r="J82" s="210"/>
      <c r="K82" s="39">
        <v>8</v>
      </c>
      <c r="L82" s="39">
        <v>9</v>
      </c>
      <c r="M82" s="39">
        <v>10</v>
      </c>
      <c r="N82" s="48">
        <v>11</v>
      </c>
      <c r="O82" s="48">
        <v>12</v>
      </c>
      <c r="P82" s="48">
        <v>13</v>
      </c>
      <c r="S82" s="77"/>
    </row>
    <row r="83" spans="1:20" ht="77.25" customHeight="1">
      <c r="A83" s="126"/>
      <c r="B83" s="126"/>
      <c r="C83" s="237" t="s">
        <v>205</v>
      </c>
      <c r="D83" s="238"/>
      <c r="E83" s="239"/>
      <c r="F83" s="23"/>
      <c r="G83" s="23"/>
      <c r="H83" s="127" t="s">
        <v>100</v>
      </c>
      <c r="I83" s="127"/>
      <c r="J83" s="127"/>
      <c r="K83" s="26" t="s">
        <v>99</v>
      </c>
      <c r="L83" s="40">
        <v>796</v>
      </c>
      <c r="M83" s="40"/>
      <c r="N83" s="52">
        <v>10</v>
      </c>
      <c r="O83" s="52">
        <f>N83</f>
        <v>10</v>
      </c>
      <c r="P83" s="52">
        <f>O83</f>
        <v>10</v>
      </c>
      <c r="S83" s="72"/>
      <c r="T83" s="77"/>
    </row>
    <row r="84" spans="1:20" ht="67.5" customHeight="1">
      <c r="A84" s="126"/>
      <c r="B84" s="126"/>
      <c r="C84" s="237" t="s">
        <v>206</v>
      </c>
      <c r="D84" s="238"/>
      <c r="E84" s="239"/>
      <c r="F84" s="23"/>
      <c r="G84" s="23"/>
      <c r="H84" s="127" t="s">
        <v>100</v>
      </c>
      <c r="I84" s="127"/>
      <c r="J84" s="127"/>
      <c r="K84" s="26" t="s">
        <v>99</v>
      </c>
      <c r="L84" s="40">
        <v>796</v>
      </c>
      <c r="M84" s="40"/>
      <c r="N84" s="40">
        <v>15</v>
      </c>
      <c r="O84" s="40">
        <f>N84</f>
        <v>15</v>
      </c>
      <c r="P84" s="40">
        <f>O84</f>
        <v>15</v>
      </c>
      <c r="S84" s="81"/>
      <c r="T84" s="77"/>
    </row>
    <row r="85" ht="15">
      <c r="S85" s="77"/>
    </row>
    <row r="86" spans="1:19" ht="15">
      <c r="A86" s="142" t="s">
        <v>96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S86" s="77"/>
    </row>
    <row r="87" spans="1:19" ht="15">
      <c r="A87" s="46" t="s">
        <v>95</v>
      </c>
      <c r="B87" s="46"/>
      <c r="C87" s="46"/>
      <c r="D87" s="46"/>
      <c r="E87" s="46"/>
      <c r="F87" s="39">
        <v>15</v>
      </c>
      <c r="G87" s="46"/>
      <c r="H87" s="46"/>
      <c r="I87" s="46"/>
      <c r="J87" s="46"/>
      <c r="K87" s="46"/>
      <c r="L87" s="46"/>
      <c r="M87" s="46"/>
      <c r="N87" s="50"/>
      <c r="O87" s="50"/>
      <c r="P87" s="50"/>
      <c r="Q87" s="46"/>
      <c r="S87" s="77"/>
    </row>
    <row r="88" ht="15">
      <c r="S88" s="77"/>
    </row>
    <row r="89" ht="15">
      <c r="S89" s="77"/>
    </row>
    <row r="90" spans="1:19" ht="15">
      <c r="A90" s="142" t="s">
        <v>256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S90" s="77"/>
    </row>
    <row r="91" spans="7:19" ht="15">
      <c r="G91" s="142" t="s">
        <v>103</v>
      </c>
      <c r="H91" s="142"/>
      <c r="S91" s="77"/>
    </row>
    <row r="92" spans="1:19" ht="15">
      <c r="A92" s="140" t="s">
        <v>86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S92" s="77"/>
    </row>
    <row r="93" spans="1:19" ht="1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3" t="s">
        <v>12</v>
      </c>
      <c r="M93" s="143"/>
      <c r="N93" s="144"/>
      <c r="O93" s="272"/>
      <c r="S93" s="77"/>
    </row>
    <row r="94" spans="1:19" ht="30" customHeight="1">
      <c r="A94" s="274" t="s">
        <v>144</v>
      </c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143" t="s">
        <v>94</v>
      </c>
      <c r="M94" s="143"/>
      <c r="N94" s="144"/>
      <c r="O94" s="273"/>
      <c r="S94" s="77"/>
    </row>
    <row r="95" spans="1:19" ht="15">
      <c r="A95" s="140" t="s">
        <v>131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S95" s="77"/>
    </row>
    <row r="96" spans="1:19" ht="15">
      <c r="A96" s="140" t="s">
        <v>87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S96" s="77"/>
    </row>
    <row r="97" spans="1:19" ht="13.5" customHeight="1">
      <c r="A97" s="140" t="s">
        <v>88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S97" s="77"/>
    </row>
    <row r="98" spans="1:19" ht="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S98" s="77"/>
    </row>
    <row r="99" spans="1:19" ht="15" customHeight="1">
      <c r="A99" s="138" t="s">
        <v>21</v>
      </c>
      <c r="B99" s="138"/>
      <c r="C99" s="275" t="s">
        <v>89</v>
      </c>
      <c r="D99" s="276"/>
      <c r="E99" s="277"/>
      <c r="F99" s="138" t="s">
        <v>90</v>
      </c>
      <c r="G99" s="138"/>
      <c r="H99" s="242" t="s">
        <v>97</v>
      </c>
      <c r="I99" s="243"/>
      <c r="J99" s="243"/>
      <c r="K99" s="243"/>
      <c r="L99" s="244"/>
      <c r="M99" s="138" t="s">
        <v>93</v>
      </c>
      <c r="N99" s="138"/>
      <c r="O99" s="138"/>
      <c r="S99" s="77"/>
    </row>
    <row r="100" spans="1:19" ht="47.25" customHeight="1">
      <c r="A100" s="138"/>
      <c r="B100" s="138"/>
      <c r="C100" s="278"/>
      <c r="D100" s="279"/>
      <c r="E100" s="280"/>
      <c r="F100" s="138"/>
      <c r="G100" s="138"/>
      <c r="H100" s="215" t="s">
        <v>17</v>
      </c>
      <c r="I100" s="216"/>
      <c r="J100" s="217"/>
      <c r="K100" s="194" t="s">
        <v>18</v>
      </c>
      <c r="L100" s="194"/>
      <c r="M100" s="135" t="s">
        <v>273</v>
      </c>
      <c r="N100" s="135" t="s">
        <v>233</v>
      </c>
      <c r="O100" s="135" t="s">
        <v>234</v>
      </c>
      <c r="S100" s="77"/>
    </row>
    <row r="101" spans="1:19" ht="45.75">
      <c r="A101" s="138"/>
      <c r="B101" s="138"/>
      <c r="C101" s="76" t="s">
        <v>91</v>
      </c>
      <c r="D101" s="5" t="s">
        <v>91</v>
      </c>
      <c r="E101" s="5" t="s">
        <v>91</v>
      </c>
      <c r="F101" s="5" t="s">
        <v>91</v>
      </c>
      <c r="G101" s="5" t="s">
        <v>91</v>
      </c>
      <c r="H101" s="218"/>
      <c r="I101" s="219"/>
      <c r="J101" s="220"/>
      <c r="K101" s="31" t="s">
        <v>224</v>
      </c>
      <c r="L101" s="31" t="s">
        <v>14</v>
      </c>
      <c r="M101" s="136"/>
      <c r="N101" s="136"/>
      <c r="O101" s="136"/>
      <c r="S101" s="77"/>
    </row>
    <row r="102" spans="1:19" ht="13.5" customHeight="1">
      <c r="A102" s="141">
        <v>1</v>
      </c>
      <c r="B102" s="141"/>
      <c r="C102" s="39">
        <v>2</v>
      </c>
      <c r="D102" s="39">
        <v>3</v>
      </c>
      <c r="E102" s="39">
        <v>4</v>
      </c>
      <c r="F102" s="39">
        <v>5</v>
      </c>
      <c r="G102" s="39">
        <v>6</v>
      </c>
      <c r="H102" s="208">
        <v>7</v>
      </c>
      <c r="I102" s="209"/>
      <c r="J102" s="210"/>
      <c r="K102" s="39">
        <v>8</v>
      </c>
      <c r="L102" s="39">
        <v>9</v>
      </c>
      <c r="M102" s="39">
        <v>10</v>
      </c>
      <c r="N102" s="48">
        <v>11</v>
      </c>
      <c r="O102" s="48">
        <v>12</v>
      </c>
      <c r="P102" s="53"/>
      <c r="Q102" s="36"/>
      <c r="S102" s="77"/>
    </row>
    <row r="103" spans="1:19" ht="81.75" customHeight="1">
      <c r="A103" s="126"/>
      <c r="B103" s="126"/>
      <c r="C103" s="237" t="s">
        <v>207</v>
      </c>
      <c r="D103" s="238"/>
      <c r="E103" s="239"/>
      <c r="F103" s="24" t="s">
        <v>145</v>
      </c>
      <c r="G103" s="23"/>
      <c r="H103" s="230" t="s">
        <v>225</v>
      </c>
      <c r="I103" s="267"/>
      <c r="J103" s="268"/>
      <c r="K103" s="26" t="s">
        <v>22</v>
      </c>
      <c r="L103" s="40">
        <v>744</v>
      </c>
      <c r="M103" s="40">
        <v>0</v>
      </c>
      <c r="N103" s="40">
        <v>0</v>
      </c>
      <c r="O103" s="40">
        <v>0</v>
      </c>
      <c r="P103" s="53"/>
      <c r="Q103" s="36"/>
      <c r="S103" s="77"/>
    </row>
    <row r="104" spans="1:19" ht="78.75" customHeight="1">
      <c r="A104" s="126"/>
      <c r="B104" s="126"/>
      <c r="C104" s="237" t="s">
        <v>208</v>
      </c>
      <c r="D104" s="238"/>
      <c r="E104" s="239"/>
      <c r="F104" s="24" t="s">
        <v>145</v>
      </c>
      <c r="G104" s="23"/>
      <c r="H104" s="230" t="s">
        <v>225</v>
      </c>
      <c r="I104" s="267"/>
      <c r="J104" s="268"/>
      <c r="K104" s="26" t="s">
        <v>22</v>
      </c>
      <c r="L104" s="40">
        <v>744</v>
      </c>
      <c r="M104" s="40">
        <v>0</v>
      </c>
      <c r="N104" s="40">
        <v>0</v>
      </c>
      <c r="O104" s="40">
        <v>0</v>
      </c>
      <c r="P104" s="53"/>
      <c r="Q104" s="36"/>
      <c r="S104" s="77"/>
    </row>
    <row r="105" spans="1:19" ht="78.75" customHeight="1">
      <c r="A105" s="126"/>
      <c r="B105" s="126"/>
      <c r="C105" s="237" t="s">
        <v>209</v>
      </c>
      <c r="D105" s="238"/>
      <c r="E105" s="239"/>
      <c r="F105" s="24" t="s">
        <v>145</v>
      </c>
      <c r="G105" s="23"/>
      <c r="H105" s="237" t="s">
        <v>225</v>
      </c>
      <c r="I105" s="238"/>
      <c r="J105" s="239"/>
      <c r="K105" s="26" t="s">
        <v>22</v>
      </c>
      <c r="L105" s="40">
        <v>744</v>
      </c>
      <c r="M105" s="40">
        <v>0</v>
      </c>
      <c r="N105" s="40">
        <v>0</v>
      </c>
      <c r="O105" s="40">
        <v>0</v>
      </c>
      <c r="P105" s="53"/>
      <c r="Q105" s="36"/>
      <c r="S105" s="77"/>
    </row>
    <row r="106" spans="1:19" ht="78.75" customHeight="1">
      <c r="A106" s="240"/>
      <c r="B106" s="241"/>
      <c r="C106" s="237" t="s">
        <v>210</v>
      </c>
      <c r="D106" s="238"/>
      <c r="E106" s="239"/>
      <c r="F106" s="24" t="s">
        <v>145</v>
      </c>
      <c r="G106" s="23"/>
      <c r="H106" s="127" t="s">
        <v>225</v>
      </c>
      <c r="I106" s="127"/>
      <c r="J106" s="127"/>
      <c r="K106" s="26" t="s">
        <v>22</v>
      </c>
      <c r="L106" s="40">
        <v>744</v>
      </c>
      <c r="M106" s="40">
        <v>0</v>
      </c>
      <c r="N106" s="40">
        <v>0</v>
      </c>
      <c r="O106" s="40">
        <v>0</v>
      </c>
      <c r="P106" s="53"/>
      <c r="Q106" s="36"/>
      <c r="S106" s="77"/>
    </row>
    <row r="107" spans="1:19" ht="15">
      <c r="A107" s="59"/>
      <c r="B107" s="59"/>
      <c r="C107" s="4"/>
      <c r="D107" s="4"/>
      <c r="E107" s="4"/>
      <c r="F107" s="30"/>
      <c r="G107" s="4"/>
      <c r="H107" s="54"/>
      <c r="I107" s="54"/>
      <c r="K107" s="7"/>
      <c r="L107" s="49"/>
      <c r="M107" s="49"/>
      <c r="N107" s="49"/>
      <c r="O107" s="49"/>
      <c r="P107" s="57"/>
      <c r="Q107" s="58"/>
      <c r="S107" s="77"/>
    </row>
    <row r="108" spans="1:19" ht="15">
      <c r="A108" s="245" t="s">
        <v>96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S108" s="77"/>
    </row>
    <row r="109" spans="1:19" ht="15">
      <c r="A109" s="46" t="s">
        <v>95</v>
      </c>
      <c r="B109" s="46"/>
      <c r="C109" s="46"/>
      <c r="D109" s="46"/>
      <c r="E109" s="46"/>
      <c r="F109" s="39">
        <v>15</v>
      </c>
      <c r="S109" s="77"/>
    </row>
    <row r="110" ht="15">
      <c r="S110" s="77"/>
    </row>
    <row r="111" spans="1:19" ht="13.5" customHeight="1">
      <c r="A111" s="140" t="s">
        <v>92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S111" s="77"/>
    </row>
    <row r="112" ht="17.25" customHeight="1">
      <c r="S112" s="77"/>
    </row>
    <row r="113" spans="1:19" ht="15" customHeight="1">
      <c r="A113" s="138" t="s">
        <v>21</v>
      </c>
      <c r="B113" s="138"/>
      <c r="C113" s="275" t="s">
        <v>89</v>
      </c>
      <c r="D113" s="276"/>
      <c r="E113" s="277"/>
      <c r="F113" s="138" t="s">
        <v>90</v>
      </c>
      <c r="G113" s="138"/>
      <c r="H113" s="242" t="s">
        <v>203</v>
      </c>
      <c r="I113" s="243"/>
      <c r="J113" s="243"/>
      <c r="K113" s="243"/>
      <c r="L113" s="243"/>
      <c r="M113" s="244"/>
      <c r="N113" s="149" t="s">
        <v>202</v>
      </c>
      <c r="O113" s="149"/>
      <c r="P113" s="149"/>
      <c r="S113" s="77"/>
    </row>
    <row r="114" spans="1:19" ht="62.25" customHeight="1">
      <c r="A114" s="138"/>
      <c r="B114" s="138"/>
      <c r="C114" s="278"/>
      <c r="D114" s="279"/>
      <c r="E114" s="280"/>
      <c r="F114" s="138"/>
      <c r="G114" s="138"/>
      <c r="H114" s="215" t="s">
        <v>17</v>
      </c>
      <c r="I114" s="216"/>
      <c r="J114" s="217"/>
      <c r="K114" s="194" t="s">
        <v>18</v>
      </c>
      <c r="L114" s="194"/>
      <c r="M114" s="246" t="s">
        <v>98</v>
      </c>
      <c r="N114" s="135" t="s">
        <v>273</v>
      </c>
      <c r="O114" s="135" t="s">
        <v>233</v>
      </c>
      <c r="P114" s="135" t="s">
        <v>234</v>
      </c>
      <c r="S114" s="77"/>
    </row>
    <row r="115" spans="1:19" ht="84" customHeight="1">
      <c r="A115" s="138"/>
      <c r="B115" s="138"/>
      <c r="C115" s="75" t="s">
        <v>91</v>
      </c>
      <c r="D115" s="75" t="s">
        <v>91</v>
      </c>
      <c r="E115" s="75" t="s">
        <v>91</v>
      </c>
      <c r="F115" s="75" t="s">
        <v>91</v>
      </c>
      <c r="G115" s="75" t="s">
        <v>91</v>
      </c>
      <c r="H115" s="218"/>
      <c r="I115" s="219"/>
      <c r="J115" s="220"/>
      <c r="K115" s="31" t="s">
        <v>224</v>
      </c>
      <c r="L115" s="31" t="s">
        <v>14</v>
      </c>
      <c r="M115" s="194"/>
      <c r="N115" s="136"/>
      <c r="O115" s="136"/>
      <c r="P115" s="136"/>
      <c r="S115" s="77"/>
    </row>
    <row r="116" spans="1:19" ht="15">
      <c r="A116" s="141">
        <v>1</v>
      </c>
      <c r="B116" s="141"/>
      <c r="C116" s="39">
        <v>2</v>
      </c>
      <c r="D116" s="39">
        <v>3</v>
      </c>
      <c r="E116" s="39">
        <v>4</v>
      </c>
      <c r="F116" s="39">
        <v>5</v>
      </c>
      <c r="G116" s="39">
        <v>6</v>
      </c>
      <c r="H116" s="208">
        <v>7</v>
      </c>
      <c r="I116" s="209"/>
      <c r="J116" s="210"/>
      <c r="K116" s="39">
        <v>8</v>
      </c>
      <c r="L116" s="39">
        <v>9</v>
      </c>
      <c r="M116" s="39">
        <v>10</v>
      </c>
      <c r="N116" s="48">
        <v>11</v>
      </c>
      <c r="O116" s="48">
        <v>12</v>
      </c>
      <c r="P116" s="48">
        <v>13</v>
      </c>
      <c r="S116" s="77"/>
    </row>
    <row r="117" spans="1:20" ht="80.25" customHeight="1">
      <c r="A117" s="240"/>
      <c r="B117" s="241"/>
      <c r="C117" s="237" t="s">
        <v>207</v>
      </c>
      <c r="D117" s="238"/>
      <c r="E117" s="239"/>
      <c r="F117" s="24"/>
      <c r="G117" s="23"/>
      <c r="H117" s="237" t="s">
        <v>100</v>
      </c>
      <c r="I117" s="238"/>
      <c r="J117" s="239"/>
      <c r="K117" s="26" t="s">
        <v>226</v>
      </c>
      <c r="L117" s="40">
        <v>796</v>
      </c>
      <c r="M117" s="40"/>
      <c r="N117" s="40">
        <v>20</v>
      </c>
      <c r="O117" s="40">
        <f aca="true" t="shared" si="0" ref="O117:P119">N117</f>
        <v>20</v>
      </c>
      <c r="P117" s="40">
        <f t="shared" si="0"/>
        <v>20</v>
      </c>
      <c r="S117" s="72"/>
      <c r="T117" s="77"/>
    </row>
    <row r="118" spans="1:20" ht="67.5" customHeight="1">
      <c r="A118" s="240"/>
      <c r="B118" s="241"/>
      <c r="C118" s="237" t="s">
        <v>208</v>
      </c>
      <c r="D118" s="238"/>
      <c r="E118" s="239"/>
      <c r="F118" s="24"/>
      <c r="G118" s="23"/>
      <c r="H118" s="237" t="s">
        <v>100</v>
      </c>
      <c r="I118" s="238"/>
      <c r="J118" s="239"/>
      <c r="K118" s="26" t="s">
        <v>226</v>
      </c>
      <c r="L118" s="40">
        <v>796</v>
      </c>
      <c r="M118" s="40"/>
      <c r="N118" s="40">
        <v>20</v>
      </c>
      <c r="O118" s="40">
        <f t="shared" si="0"/>
        <v>20</v>
      </c>
      <c r="P118" s="40">
        <f t="shared" si="0"/>
        <v>20</v>
      </c>
      <c r="S118" s="72"/>
      <c r="T118" s="77"/>
    </row>
    <row r="119" spans="1:20" ht="61.5" customHeight="1">
      <c r="A119" s="240"/>
      <c r="B119" s="241"/>
      <c r="C119" s="237" t="s">
        <v>209</v>
      </c>
      <c r="D119" s="238"/>
      <c r="E119" s="239"/>
      <c r="F119" s="24"/>
      <c r="G119" s="23"/>
      <c r="H119" s="237" t="s">
        <v>100</v>
      </c>
      <c r="I119" s="238"/>
      <c r="J119" s="239"/>
      <c r="K119" s="26" t="s">
        <v>226</v>
      </c>
      <c r="L119" s="40">
        <v>796</v>
      </c>
      <c r="M119" s="40"/>
      <c r="N119" s="40">
        <v>11</v>
      </c>
      <c r="O119" s="40">
        <f t="shared" si="0"/>
        <v>11</v>
      </c>
      <c r="P119" s="40">
        <f t="shared" si="0"/>
        <v>11</v>
      </c>
      <c r="S119" s="72"/>
      <c r="T119" s="77"/>
    </row>
    <row r="120" spans="1:20" ht="61.5" customHeight="1">
      <c r="A120" s="126"/>
      <c r="B120" s="126"/>
      <c r="C120" s="237" t="s">
        <v>210</v>
      </c>
      <c r="D120" s="238"/>
      <c r="E120" s="239"/>
      <c r="F120" s="24"/>
      <c r="G120" s="23"/>
      <c r="H120" s="237" t="s">
        <v>100</v>
      </c>
      <c r="I120" s="238"/>
      <c r="J120" s="239"/>
      <c r="K120" s="26" t="s">
        <v>226</v>
      </c>
      <c r="L120" s="40">
        <v>796</v>
      </c>
      <c r="M120" s="40"/>
      <c r="N120" s="40">
        <v>6</v>
      </c>
      <c r="O120" s="40">
        <f>N120</f>
        <v>6</v>
      </c>
      <c r="P120" s="40">
        <f>O120</f>
        <v>6</v>
      </c>
      <c r="S120" s="81"/>
      <c r="T120" s="77"/>
    </row>
    <row r="121" ht="15">
      <c r="S121" s="77"/>
    </row>
    <row r="122" spans="1:19" ht="15">
      <c r="A122" s="142" t="s">
        <v>96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S122" s="77"/>
    </row>
    <row r="123" spans="1:19" ht="15">
      <c r="A123" s="46" t="s">
        <v>95</v>
      </c>
      <c r="B123" s="46"/>
      <c r="C123" s="46"/>
      <c r="D123" s="46"/>
      <c r="E123" s="46"/>
      <c r="F123" s="39">
        <v>15</v>
      </c>
      <c r="G123" s="46"/>
      <c r="H123" s="46"/>
      <c r="I123" s="46"/>
      <c r="J123" s="46"/>
      <c r="K123" s="46"/>
      <c r="L123" s="46"/>
      <c r="M123" s="46"/>
      <c r="N123" s="50"/>
      <c r="O123" s="50"/>
      <c r="P123" s="50"/>
      <c r="Q123" s="46"/>
      <c r="S123" s="77"/>
    </row>
    <row r="124" ht="15">
      <c r="S124" s="77"/>
    </row>
    <row r="125" spans="1:19" ht="15">
      <c r="A125" s="142" t="s">
        <v>256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S125" s="77"/>
    </row>
    <row r="126" spans="7:19" ht="15">
      <c r="G126" s="142" t="s">
        <v>128</v>
      </c>
      <c r="H126" s="142"/>
      <c r="S126" s="77"/>
    </row>
    <row r="127" spans="1:19" ht="15">
      <c r="A127" s="140" t="s">
        <v>86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S127" s="77"/>
    </row>
    <row r="128" spans="1:19" ht="1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3" t="s">
        <v>12</v>
      </c>
      <c r="M128" s="143"/>
      <c r="N128" s="144"/>
      <c r="O128" s="272"/>
      <c r="S128" s="77"/>
    </row>
    <row r="129" spans="1:19" ht="30" customHeight="1">
      <c r="A129" s="274" t="s">
        <v>146</v>
      </c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143" t="s">
        <v>94</v>
      </c>
      <c r="M129" s="143"/>
      <c r="N129" s="144"/>
      <c r="O129" s="273"/>
      <c r="R129" s="74"/>
      <c r="S129" s="77"/>
    </row>
    <row r="130" spans="1:19" ht="15">
      <c r="A130" s="140" t="s">
        <v>131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S130" s="77"/>
    </row>
    <row r="131" spans="1:19" ht="15">
      <c r="A131" s="140" t="s">
        <v>87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S131" s="77"/>
    </row>
    <row r="132" spans="1:19" ht="13.5" customHeight="1">
      <c r="A132" s="140" t="s">
        <v>88</v>
      </c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S132" s="77"/>
    </row>
    <row r="133" spans="1:19" ht="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S133" s="77"/>
    </row>
    <row r="134" spans="1:19" ht="15" customHeight="1">
      <c r="A134" s="138" t="s">
        <v>21</v>
      </c>
      <c r="B134" s="138"/>
      <c r="C134" s="275" t="s">
        <v>89</v>
      </c>
      <c r="D134" s="276"/>
      <c r="E134" s="277"/>
      <c r="F134" s="138" t="s">
        <v>90</v>
      </c>
      <c r="G134" s="138"/>
      <c r="H134" s="242" t="s">
        <v>97</v>
      </c>
      <c r="I134" s="243"/>
      <c r="J134" s="243"/>
      <c r="K134" s="243"/>
      <c r="L134" s="244"/>
      <c r="M134" s="138" t="s">
        <v>93</v>
      </c>
      <c r="N134" s="138"/>
      <c r="O134" s="138"/>
      <c r="S134" s="77"/>
    </row>
    <row r="135" spans="1:19" ht="47.25" customHeight="1">
      <c r="A135" s="138"/>
      <c r="B135" s="138"/>
      <c r="C135" s="278"/>
      <c r="D135" s="279"/>
      <c r="E135" s="280"/>
      <c r="F135" s="138"/>
      <c r="G135" s="138"/>
      <c r="H135" s="215" t="s">
        <v>17</v>
      </c>
      <c r="I135" s="216"/>
      <c r="J135" s="217"/>
      <c r="K135" s="194" t="s">
        <v>18</v>
      </c>
      <c r="L135" s="194"/>
      <c r="M135" s="135" t="s">
        <v>273</v>
      </c>
      <c r="N135" s="135" t="s">
        <v>233</v>
      </c>
      <c r="O135" s="135" t="s">
        <v>234</v>
      </c>
      <c r="S135" s="77"/>
    </row>
    <row r="136" spans="1:19" ht="45.75">
      <c r="A136" s="138"/>
      <c r="B136" s="138"/>
      <c r="C136" s="5" t="s">
        <v>91</v>
      </c>
      <c r="D136" s="5" t="s">
        <v>91</v>
      </c>
      <c r="E136" s="5" t="s">
        <v>91</v>
      </c>
      <c r="F136" s="5" t="s">
        <v>91</v>
      </c>
      <c r="G136" s="5" t="s">
        <v>91</v>
      </c>
      <c r="H136" s="218"/>
      <c r="I136" s="219"/>
      <c r="J136" s="220"/>
      <c r="K136" s="31" t="s">
        <v>224</v>
      </c>
      <c r="L136" s="31" t="s">
        <v>14</v>
      </c>
      <c r="M136" s="136"/>
      <c r="N136" s="136"/>
      <c r="O136" s="136"/>
      <c r="S136" s="77"/>
    </row>
    <row r="137" spans="1:19" ht="13.5" customHeight="1">
      <c r="A137" s="141">
        <v>1</v>
      </c>
      <c r="B137" s="141"/>
      <c r="C137" s="39">
        <v>2</v>
      </c>
      <c r="D137" s="39">
        <v>3</v>
      </c>
      <c r="E137" s="39">
        <v>4</v>
      </c>
      <c r="F137" s="39">
        <v>5</v>
      </c>
      <c r="G137" s="39">
        <v>6</v>
      </c>
      <c r="H137" s="208">
        <v>7</v>
      </c>
      <c r="I137" s="209"/>
      <c r="J137" s="210"/>
      <c r="K137" s="39">
        <v>8</v>
      </c>
      <c r="L137" s="39">
        <v>9</v>
      </c>
      <c r="M137" s="39">
        <v>10</v>
      </c>
      <c r="N137" s="48">
        <v>11</v>
      </c>
      <c r="O137" s="48">
        <v>12</v>
      </c>
      <c r="P137" s="53"/>
      <c r="Q137" s="36"/>
      <c r="S137" s="77"/>
    </row>
    <row r="138" spans="1:19" ht="82.5" customHeight="1">
      <c r="A138" s="126"/>
      <c r="B138" s="126"/>
      <c r="C138" s="237" t="s">
        <v>211</v>
      </c>
      <c r="D138" s="238"/>
      <c r="E138" s="239"/>
      <c r="F138" s="24" t="s">
        <v>145</v>
      </c>
      <c r="G138" s="23"/>
      <c r="H138" s="237" t="s">
        <v>227</v>
      </c>
      <c r="I138" s="238"/>
      <c r="J138" s="239"/>
      <c r="K138" s="26" t="s">
        <v>22</v>
      </c>
      <c r="L138" s="40">
        <v>744</v>
      </c>
      <c r="M138" s="40">
        <v>0</v>
      </c>
      <c r="N138" s="40">
        <v>0</v>
      </c>
      <c r="O138" s="40">
        <v>0</v>
      </c>
      <c r="P138" s="53"/>
      <c r="Q138" s="36"/>
      <c r="S138" s="77"/>
    </row>
    <row r="139" spans="1:19" ht="84" customHeight="1">
      <c r="A139" s="126"/>
      <c r="B139" s="126"/>
      <c r="C139" s="237" t="s">
        <v>212</v>
      </c>
      <c r="D139" s="238"/>
      <c r="E139" s="239"/>
      <c r="F139" s="24" t="s">
        <v>145</v>
      </c>
      <c r="G139" s="23"/>
      <c r="H139" s="237" t="s">
        <v>227</v>
      </c>
      <c r="I139" s="238"/>
      <c r="J139" s="239"/>
      <c r="K139" s="26" t="s">
        <v>22</v>
      </c>
      <c r="L139" s="40">
        <v>744</v>
      </c>
      <c r="M139" s="40">
        <v>0</v>
      </c>
      <c r="N139" s="40">
        <v>0</v>
      </c>
      <c r="O139" s="40">
        <v>0</v>
      </c>
      <c r="P139" s="53"/>
      <c r="Q139" s="36"/>
      <c r="S139" s="77"/>
    </row>
    <row r="140" spans="1:19" ht="83.25" customHeight="1">
      <c r="A140" s="126"/>
      <c r="B140" s="126"/>
      <c r="C140" s="237" t="s">
        <v>213</v>
      </c>
      <c r="D140" s="238"/>
      <c r="E140" s="239"/>
      <c r="F140" s="24" t="s">
        <v>145</v>
      </c>
      <c r="G140" s="23"/>
      <c r="H140" s="237" t="s">
        <v>227</v>
      </c>
      <c r="I140" s="238"/>
      <c r="J140" s="239"/>
      <c r="K140" s="26" t="s">
        <v>22</v>
      </c>
      <c r="L140" s="40">
        <v>744</v>
      </c>
      <c r="M140" s="40">
        <v>0</v>
      </c>
      <c r="N140" s="40">
        <v>0</v>
      </c>
      <c r="O140" s="40">
        <v>0</v>
      </c>
      <c r="P140" s="53"/>
      <c r="Q140" s="36"/>
      <c r="S140" s="77"/>
    </row>
    <row r="141" spans="1:19" ht="15">
      <c r="A141" s="59"/>
      <c r="B141" s="59"/>
      <c r="C141" s="4"/>
      <c r="D141" s="4"/>
      <c r="E141" s="4"/>
      <c r="F141" s="30"/>
      <c r="G141" s="4"/>
      <c r="H141" s="54"/>
      <c r="I141" s="54"/>
      <c r="K141" s="7"/>
      <c r="L141" s="49"/>
      <c r="M141" s="49"/>
      <c r="N141" s="49"/>
      <c r="O141" s="49"/>
      <c r="P141" s="57"/>
      <c r="Q141" s="58"/>
      <c r="S141" s="77"/>
    </row>
    <row r="142" spans="1:19" ht="15">
      <c r="A142" s="245" t="s">
        <v>96</v>
      </c>
      <c r="B142" s="245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S142" s="77"/>
    </row>
    <row r="143" spans="1:19" ht="15">
      <c r="A143" s="46" t="s">
        <v>95</v>
      </c>
      <c r="B143" s="46"/>
      <c r="C143" s="46"/>
      <c r="D143" s="46"/>
      <c r="E143" s="46"/>
      <c r="F143" s="39">
        <v>15</v>
      </c>
      <c r="S143" s="77"/>
    </row>
    <row r="144" ht="15">
      <c r="S144" s="77"/>
    </row>
    <row r="145" spans="1:19" ht="13.5" customHeight="1">
      <c r="A145" s="265" t="s">
        <v>92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77"/>
      <c r="N145" s="78"/>
      <c r="O145" s="78"/>
      <c r="P145" s="78"/>
      <c r="Q145" s="77"/>
      <c r="S145" s="77"/>
    </row>
    <row r="146" spans="1:19" ht="17.2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8"/>
      <c r="O146" s="78"/>
      <c r="P146" s="78"/>
      <c r="Q146" s="77"/>
      <c r="S146" s="77"/>
    </row>
    <row r="147" spans="1:19" ht="15" customHeight="1">
      <c r="A147" s="127" t="s">
        <v>21</v>
      </c>
      <c r="B147" s="127"/>
      <c r="C147" s="258" t="s">
        <v>89</v>
      </c>
      <c r="D147" s="259"/>
      <c r="E147" s="260"/>
      <c r="F147" s="127" t="s">
        <v>90</v>
      </c>
      <c r="G147" s="127"/>
      <c r="H147" s="237" t="s">
        <v>203</v>
      </c>
      <c r="I147" s="238"/>
      <c r="J147" s="238"/>
      <c r="K147" s="238"/>
      <c r="L147" s="238"/>
      <c r="M147" s="239"/>
      <c r="N147" s="266" t="s">
        <v>202</v>
      </c>
      <c r="O147" s="266"/>
      <c r="P147" s="266"/>
      <c r="Q147" s="77"/>
      <c r="S147" s="77"/>
    </row>
    <row r="148" spans="1:19" ht="62.25" customHeight="1">
      <c r="A148" s="127"/>
      <c r="B148" s="127"/>
      <c r="C148" s="261"/>
      <c r="D148" s="262"/>
      <c r="E148" s="263"/>
      <c r="F148" s="127"/>
      <c r="G148" s="127"/>
      <c r="H148" s="230" t="s">
        <v>17</v>
      </c>
      <c r="I148" s="267"/>
      <c r="J148" s="268"/>
      <c r="K148" s="264" t="s">
        <v>18</v>
      </c>
      <c r="L148" s="264"/>
      <c r="M148" s="229" t="s">
        <v>98</v>
      </c>
      <c r="N148" s="135" t="s">
        <v>273</v>
      </c>
      <c r="O148" s="135" t="s">
        <v>233</v>
      </c>
      <c r="P148" s="135" t="s">
        <v>234</v>
      </c>
      <c r="Q148" s="77"/>
      <c r="S148" s="77"/>
    </row>
    <row r="149" spans="1:19" ht="84" customHeight="1">
      <c r="A149" s="127"/>
      <c r="B149" s="127"/>
      <c r="C149" s="75" t="s">
        <v>91</v>
      </c>
      <c r="D149" s="75" t="s">
        <v>91</v>
      </c>
      <c r="E149" s="75" t="s">
        <v>91</v>
      </c>
      <c r="F149" s="75" t="s">
        <v>91</v>
      </c>
      <c r="G149" s="75" t="s">
        <v>91</v>
      </c>
      <c r="H149" s="269"/>
      <c r="I149" s="270"/>
      <c r="J149" s="271"/>
      <c r="K149" s="31" t="s">
        <v>224</v>
      </c>
      <c r="L149" s="31" t="s">
        <v>14</v>
      </c>
      <c r="M149" s="264"/>
      <c r="N149" s="136"/>
      <c r="O149" s="136"/>
      <c r="P149" s="136"/>
      <c r="Q149" s="77"/>
      <c r="S149" s="77"/>
    </row>
    <row r="150" spans="1:19" ht="15">
      <c r="A150" s="211">
        <v>1</v>
      </c>
      <c r="B150" s="211"/>
      <c r="C150" s="38">
        <v>2</v>
      </c>
      <c r="D150" s="38">
        <v>3</v>
      </c>
      <c r="E150" s="38">
        <v>4</v>
      </c>
      <c r="F150" s="38">
        <v>5</v>
      </c>
      <c r="G150" s="38">
        <v>6</v>
      </c>
      <c r="H150" s="254">
        <v>7</v>
      </c>
      <c r="I150" s="255"/>
      <c r="J150" s="256"/>
      <c r="K150" s="38">
        <v>8</v>
      </c>
      <c r="L150" s="38">
        <v>9</v>
      </c>
      <c r="M150" s="38">
        <v>10</v>
      </c>
      <c r="N150" s="40">
        <v>11</v>
      </c>
      <c r="O150" s="40">
        <v>12</v>
      </c>
      <c r="P150" s="40">
        <v>13</v>
      </c>
      <c r="Q150" s="77"/>
      <c r="S150" s="77"/>
    </row>
    <row r="151" spans="1:20" ht="57.75" customHeight="1">
      <c r="A151" s="257"/>
      <c r="B151" s="257"/>
      <c r="C151" s="237" t="s">
        <v>211</v>
      </c>
      <c r="D151" s="238"/>
      <c r="E151" s="239"/>
      <c r="F151" s="23"/>
      <c r="G151" s="23"/>
      <c r="H151" s="127" t="s">
        <v>100</v>
      </c>
      <c r="I151" s="127"/>
      <c r="J151" s="127"/>
      <c r="K151" s="26" t="s">
        <v>99</v>
      </c>
      <c r="L151" s="40">
        <v>796</v>
      </c>
      <c r="M151" s="40"/>
      <c r="N151" s="40">
        <v>10</v>
      </c>
      <c r="O151" s="40">
        <f aca="true" t="shared" si="1" ref="O151:P153">N151</f>
        <v>10</v>
      </c>
      <c r="P151" s="40">
        <f t="shared" si="1"/>
        <v>10</v>
      </c>
      <c r="Q151" s="77"/>
      <c r="S151" s="72"/>
      <c r="T151" s="77"/>
    </row>
    <row r="152" spans="1:20" ht="60" customHeight="1">
      <c r="A152" s="257"/>
      <c r="B152" s="257"/>
      <c r="C152" s="237" t="s">
        <v>212</v>
      </c>
      <c r="D152" s="238"/>
      <c r="E152" s="239"/>
      <c r="F152" s="24"/>
      <c r="G152" s="23"/>
      <c r="H152" s="127" t="s">
        <v>100</v>
      </c>
      <c r="I152" s="127"/>
      <c r="J152" s="127"/>
      <c r="K152" s="26" t="s">
        <v>99</v>
      </c>
      <c r="L152" s="40">
        <v>796</v>
      </c>
      <c r="M152" s="40"/>
      <c r="N152" s="40">
        <v>6</v>
      </c>
      <c r="O152" s="40">
        <f t="shared" si="1"/>
        <v>6</v>
      </c>
      <c r="P152" s="40">
        <f t="shared" si="1"/>
        <v>6</v>
      </c>
      <c r="Q152" s="77"/>
      <c r="S152" s="72"/>
      <c r="T152" s="77"/>
    </row>
    <row r="153" spans="1:20" ht="58.5" customHeight="1">
      <c r="A153" s="257"/>
      <c r="B153" s="257"/>
      <c r="C153" s="237" t="s">
        <v>213</v>
      </c>
      <c r="D153" s="238"/>
      <c r="E153" s="239"/>
      <c r="F153" s="24"/>
      <c r="G153" s="23"/>
      <c r="H153" s="127" t="s">
        <v>100</v>
      </c>
      <c r="I153" s="127"/>
      <c r="J153" s="127"/>
      <c r="K153" s="26" t="s">
        <v>99</v>
      </c>
      <c r="L153" s="40">
        <v>796</v>
      </c>
      <c r="M153" s="40"/>
      <c r="N153" s="40">
        <v>3</v>
      </c>
      <c r="O153" s="40">
        <f t="shared" si="1"/>
        <v>3</v>
      </c>
      <c r="P153" s="40">
        <f t="shared" si="1"/>
        <v>3</v>
      </c>
      <c r="Q153" s="77"/>
      <c r="S153" s="81"/>
      <c r="T153" s="77"/>
    </row>
    <row r="154" spans="1:19" ht="1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8"/>
      <c r="O154" s="78"/>
      <c r="P154" s="78"/>
      <c r="Q154" s="77"/>
      <c r="S154" s="77"/>
    </row>
    <row r="155" spans="1:19" ht="15">
      <c r="A155" s="253" t="s">
        <v>96</v>
      </c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S155" s="77"/>
    </row>
    <row r="156" spans="1:19" ht="15">
      <c r="A156" s="77" t="s">
        <v>95</v>
      </c>
      <c r="B156" s="77"/>
      <c r="C156" s="77"/>
      <c r="D156" s="77"/>
      <c r="E156" s="77"/>
      <c r="F156" s="38">
        <v>15</v>
      </c>
      <c r="G156" s="77"/>
      <c r="H156" s="77"/>
      <c r="I156" s="77"/>
      <c r="J156" s="77"/>
      <c r="K156" s="77"/>
      <c r="L156" s="77"/>
      <c r="M156" s="77"/>
      <c r="N156" s="78"/>
      <c r="O156" s="78"/>
      <c r="P156" s="78"/>
      <c r="Q156" s="77"/>
      <c r="S156" s="77"/>
    </row>
    <row r="157" spans="1:19" ht="1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8"/>
      <c r="O157" s="78"/>
      <c r="P157" s="78"/>
      <c r="Q157" s="77"/>
      <c r="S157" s="77"/>
    </row>
    <row r="158" spans="1:19" ht="15">
      <c r="A158" s="142" t="s">
        <v>256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S158" s="77"/>
    </row>
    <row r="159" spans="7:19" ht="15">
      <c r="G159" s="142" t="s">
        <v>143</v>
      </c>
      <c r="H159" s="142"/>
      <c r="S159" s="77"/>
    </row>
    <row r="160" spans="1:19" ht="15">
      <c r="A160" s="140" t="s">
        <v>86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S160" s="77"/>
    </row>
    <row r="161" spans="1:19" ht="1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3" t="s">
        <v>12</v>
      </c>
      <c r="M161" s="143"/>
      <c r="N161" s="144"/>
      <c r="O161" s="272"/>
      <c r="S161" s="77"/>
    </row>
    <row r="162" spans="1:19" ht="30" customHeight="1">
      <c r="A162" s="274" t="s">
        <v>127</v>
      </c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143" t="s">
        <v>94</v>
      </c>
      <c r="M162" s="143"/>
      <c r="N162" s="144"/>
      <c r="O162" s="273"/>
      <c r="S162" s="77"/>
    </row>
    <row r="163" spans="1:19" ht="15">
      <c r="A163" s="140" t="s">
        <v>131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S163" s="77"/>
    </row>
    <row r="164" spans="1:19" ht="15">
      <c r="A164" s="140" t="s">
        <v>87</v>
      </c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S164" s="77"/>
    </row>
    <row r="165" spans="1:19" ht="13.5" customHeight="1">
      <c r="A165" s="140" t="s">
        <v>88</v>
      </c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S165" s="77"/>
    </row>
    <row r="166" spans="1:19" ht="1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S166" s="77"/>
    </row>
    <row r="167" spans="1:19" ht="15" customHeight="1">
      <c r="A167" s="138" t="s">
        <v>21</v>
      </c>
      <c r="B167" s="138"/>
      <c r="C167" s="275" t="s">
        <v>89</v>
      </c>
      <c r="D167" s="276"/>
      <c r="E167" s="277"/>
      <c r="F167" s="138" t="s">
        <v>90</v>
      </c>
      <c r="G167" s="138"/>
      <c r="H167" s="242" t="s">
        <v>97</v>
      </c>
      <c r="I167" s="243"/>
      <c r="J167" s="243"/>
      <c r="K167" s="243"/>
      <c r="L167" s="244"/>
      <c r="M167" s="138" t="s">
        <v>93</v>
      </c>
      <c r="N167" s="138"/>
      <c r="O167" s="138"/>
      <c r="S167" s="77"/>
    </row>
    <row r="168" spans="1:19" ht="47.25" customHeight="1">
      <c r="A168" s="138"/>
      <c r="B168" s="138"/>
      <c r="C168" s="278"/>
      <c r="D168" s="279"/>
      <c r="E168" s="280"/>
      <c r="F168" s="138"/>
      <c r="G168" s="138"/>
      <c r="H168" s="215" t="s">
        <v>17</v>
      </c>
      <c r="I168" s="216"/>
      <c r="J168" s="217"/>
      <c r="K168" s="194" t="s">
        <v>18</v>
      </c>
      <c r="L168" s="194"/>
      <c r="M168" s="135" t="s">
        <v>273</v>
      </c>
      <c r="N168" s="135" t="s">
        <v>233</v>
      </c>
      <c r="O168" s="135" t="s">
        <v>234</v>
      </c>
      <c r="S168" s="77"/>
    </row>
    <row r="169" spans="1:19" ht="45.75">
      <c r="A169" s="138"/>
      <c r="B169" s="138"/>
      <c r="C169" s="5" t="s">
        <v>91</v>
      </c>
      <c r="D169" s="5" t="s">
        <v>91</v>
      </c>
      <c r="E169" s="5" t="s">
        <v>91</v>
      </c>
      <c r="F169" s="5" t="s">
        <v>91</v>
      </c>
      <c r="G169" s="5" t="s">
        <v>91</v>
      </c>
      <c r="H169" s="218"/>
      <c r="I169" s="219"/>
      <c r="J169" s="220"/>
      <c r="K169" s="31" t="s">
        <v>224</v>
      </c>
      <c r="L169" s="31" t="s">
        <v>14</v>
      </c>
      <c r="M169" s="136"/>
      <c r="N169" s="136"/>
      <c r="O169" s="136"/>
      <c r="S169" s="77"/>
    </row>
    <row r="170" spans="1:19" ht="13.5" customHeight="1">
      <c r="A170" s="141">
        <v>1</v>
      </c>
      <c r="B170" s="141"/>
      <c r="C170" s="39">
        <v>2</v>
      </c>
      <c r="D170" s="39">
        <v>3</v>
      </c>
      <c r="E170" s="39">
        <v>4</v>
      </c>
      <c r="F170" s="39">
        <v>5</v>
      </c>
      <c r="G170" s="39">
        <v>6</v>
      </c>
      <c r="H170" s="208">
        <v>7</v>
      </c>
      <c r="I170" s="209"/>
      <c r="J170" s="210"/>
      <c r="K170" s="39">
        <v>8</v>
      </c>
      <c r="L170" s="39">
        <v>9</v>
      </c>
      <c r="M170" s="39">
        <v>10</v>
      </c>
      <c r="N170" s="48">
        <v>11</v>
      </c>
      <c r="O170" s="48">
        <v>12</v>
      </c>
      <c r="P170" s="53"/>
      <c r="Q170" s="36"/>
      <c r="S170" s="77"/>
    </row>
    <row r="171" spans="1:19" ht="72" customHeight="1">
      <c r="A171" s="126"/>
      <c r="B171" s="126"/>
      <c r="C171" s="237" t="s">
        <v>127</v>
      </c>
      <c r="D171" s="238"/>
      <c r="E171" s="239"/>
      <c r="F171" s="24"/>
      <c r="G171" s="23"/>
      <c r="H171" s="237" t="s">
        <v>140</v>
      </c>
      <c r="I171" s="239"/>
      <c r="J171" s="56"/>
      <c r="K171" s="18" t="s">
        <v>142</v>
      </c>
      <c r="L171" s="40">
        <v>642</v>
      </c>
      <c r="M171" s="40">
        <v>0</v>
      </c>
      <c r="N171" s="40">
        <v>0</v>
      </c>
      <c r="O171" s="40">
        <v>0</v>
      </c>
      <c r="P171" s="53"/>
      <c r="Q171" s="36"/>
      <c r="S171" s="77"/>
    </row>
    <row r="172" spans="1:19" ht="15">
      <c r="A172" s="59"/>
      <c r="B172" s="59"/>
      <c r="C172" s="4"/>
      <c r="D172" s="4"/>
      <c r="E172" s="4"/>
      <c r="F172" s="30"/>
      <c r="G172" s="4"/>
      <c r="H172" s="54"/>
      <c r="I172" s="54"/>
      <c r="K172" s="7"/>
      <c r="L172" s="49"/>
      <c r="M172" s="49"/>
      <c r="N172" s="49"/>
      <c r="O172" s="49"/>
      <c r="P172" s="57"/>
      <c r="Q172" s="58"/>
      <c r="S172" s="77"/>
    </row>
    <row r="173" spans="1:19" ht="15">
      <c r="A173" s="245" t="s">
        <v>228</v>
      </c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S173" s="77"/>
    </row>
    <row r="174" spans="1:19" ht="15">
      <c r="A174" s="46" t="s">
        <v>229</v>
      </c>
      <c r="B174" s="46"/>
      <c r="C174" s="46"/>
      <c r="D174" s="46"/>
      <c r="E174" s="46"/>
      <c r="G174" s="39">
        <v>5</v>
      </c>
      <c r="S174" s="77"/>
    </row>
    <row r="175" ht="15">
      <c r="S175" s="77"/>
    </row>
    <row r="176" spans="1:19" ht="13.5" customHeight="1">
      <c r="A176" s="265" t="s">
        <v>92</v>
      </c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77"/>
      <c r="N176" s="78"/>
      <c r="O176" s="78"/>
      <c r="P176" s="78"/>
      <c r="Q176" s="77"/>
      <c r="S176" s="77"/>
    </row>
    <row r="177" spans="1:19" ht="17.2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8"/>
      <c r="O177" s="78"/>
      <c r="P177" s="78"/>
      <c r="Q177" s="77"/>
      <c r="S177" s="77"/>
    </row>
    <row r="178" spans="1:19" ht="15" customHeight="1">
      <c r="A178" s="127" t="s">
        <v>21</v>
      </c>
      <c r="B178" s="127"/>
      <c r="C178" s="258" t="s">
        <v>89</v>
      </c>
      <c r="D178" s="259"/>
      <c r="E178" s="260"/>
      <c r="F178" s="127" t="s">
        <v>90</v>
      </c>
      <c r="G178" s="127"/>
      <c r="H178" s="237" t="s">
        <v>203</v>
      </c>
      <c r="I178" s="238"/>
      <c r="J178" s="238"/>
      <c r="K178" s="238"/>
      <c r="L178" s="238"/>
      <c r="M178" s="239"/>
      <c r="N178" s="266" t="s">
        <v>202</v>
      </c>
      <c r="O178" s="266"/>
      <c r="P178" s="266"/>
      <c r="Q178" s="77"/>
      <c r="S178" s="77"/>
    </row>
    <row r="179" spans="1:19" ht="62.25" customHeight="1">
      <c r="A179" s="127"/>
      <c r="B179" s="127"/>
      <c r="C179" s="261"/>
      <c r="D179" s="262"/>
      <c r="E179" s="263"/>
      <c r="F179" s="127"/>
      <c r="G179" s="127"/>
      <c r="H179" s="230" t="s">
        <v>17</v>
      </c>
      <c r="I179" s="267"/>
      <c r="J179" s="268"/>
      <c r="K179" s="264" t="s">
        <v>18</v>
      </c>
      <c r="L179" s="264"/>
      <c r="M179" s="229" t="s">
        <v>98</v>
      </c>
      <c r="N179" s="135" t="s">
        <v>273</v>
      </c>
      <c r="O179" s="135" t="s">
        <v>233</v>
      </c>
      <c r="P179" s="135" t="s">
        <v>234</v>
      </c>
      <c r="Q179" s="77"/>
      <c r="S179" s="77"/>
    </row>
    <row r="180" spans="1:19" ht="84" customHeight="1">
      <c r="A180" s="127"/>
      <c r="B180" s="127"/>
      <c r="C180" s="75" t="s">
        <v>91</v>
      </c>
      <c r="D180" s="75" t="s">
        <v>91</v>
      </c>
      <c r="E180" s="75" t="s">
        <v>91</v>
      </c>
      <c r="F180" s="75" t="s">
        <v>91</v>
      </c>
      <c r="G180" s="75" t="s">
        <v>91</v>
      </c>
      <c r="H180" s="269"/>
      <c r="I180" s="270"/>
      <c r="J180" s="271"/>
      <c r="K180" s="31" t="s">
        <v>224</v>
      </c>
      <c r="L180" s="31" t="s">
        <v>14</v>
      </c>
      <c r="M180" s="264"/>
      <c r="N180" s="136"/>
      <c r="O180" s="136"/>
      <c r="P180" s="136"/>
      <c r="Q180" s="77"/>
      <c r="S180" s="77"/>
    </row>
    <row r="181" spans="1:19" ht="15">
      <c r="A181" s="211">
        <v>1</v>
      </c>
      <c r="B181" s="211"/>
      <c r="C181" s="38">
        <v>2</v>
      </c>
      <c r="D181" s="38">
        <v>3</v>
      </c>
      <c r="E181" s="38">
        <v>4</v>
      </c>
      <c r="F181" s="38">
        <v>5</v>
      </c>
      <c r="G181" s="38">
        <v>6</v>
      </c>
      <c r="H181" s="254">
        <v>7</v>
      </c>
      <c r="I181" s="255"/>
      <c r="J181" s="256"/>
      <c r="K181" s="38">
        <v>8</v>
      </c>
      <c r="L181" s="38">
        <v>9</v>
      </c>
      <c r="M181" s="38">
        <v>10</v>
      </c>
      <c r="N181" s="40">
        <v>11</v>
      </c>
      <c r="O181" s="40">
        <v>12</v>
      </c>
      <c r="P181" s="40">
        <v>13</v>
      </c>
      <c r="Q181" s="77"/>
      <c r="S181" s="77"/>
    </row>
    <row r="182" spans="1:19" ht="50.25" customHeight="1">
      <c r="A182" s="257"/>
      <c r="B182" s="257"/>
      <c r="C182" s="237" t="s">
        <v>127</v>
      </c>
      <c r="D182" s="238"/>
      <c r="E182" s="239"/>
      <c r="F182" s="23"/>
      <c r="G182" s="23"/>
      <c r="H182" s="237" t="s">
        <v>230</v>
      </c>
      <c r="I182" s="238"/>
      <c r="J182" s="239"/>
      <c r="K182" s="26" t="s">
        <v>141</v>
      </c>
      <c r="L182" s="40">
        <v>642</v>
      </c>
      <c r="M182" s="40"/>
      <c r="N182" s="40">
        <v>0</v>
      </c>
      <c r="O182" s="40">
        <v>0</v>
      </c>
      <c r="P182" s="40">
        <v>0</v>
      </c>
      <c r="Q182" s="77"/>
      <c r="S182" s="77"/>
    </row>
    <row r="183" spans="1:19" ht="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8"/>
      <c r="O183" s="78"/>
      <c r="P183" s="78"/>
      <c r="Q183" s="77"/>
      <c r="S183" s="77"/>
    </row>
    <row r="184" spans="1:19" ht="15">
      <c r="A184" s="253" t="s">
        <v>228</v>
      </c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S184" s="77"/>
    </row>
    <row r="185" spans="1:19" ht="15">
      <c r="A185" s="77" t="s">
        <v>231</v>
      </c>
      <c r="B185" s="77"/>
      <c r="C185" s="77"/>
      <c r="D185" s="77"/>
      <c r="E185" s="77"/>
      <c r="G185" s="38">
        <v>15</v>
      </c>
      <c r="H185" s="77"/>
      <c r="I185" s="77"/>
      <c r="J185" s="77"/>
      <c r="K185" s="77"/>
      <c r="L185" s="77"/>
      <c r="M185" s="77"/>
      <c r="N185" s="78"/>
      <c r="O185" s="78"/>
      <c r="P185" s="78"/>
      <c r="Q185" s="77"/>
      <c r="S185" s="77"/>
    </row>
  </sheetData>
  <sheetProtection/>
  <mergeCells count="313">
    <mergeCell ref="A118:B118"/>
    <mergeCell ref="C118:E118"/>
    <mergeCell ref="H118:J118"/>
    <mergeCell ref="A117:B117"/>
    <mergeCell ref="C117:E117"/>
    <mergeCell ref="A96:L96"/>
    <mergeCell ref="A102:B102"/>
    <mergeCell ref="H102:J102"/>
    <mergeCell ref="H100:J101"/>
    <mergeCell ref="K100:L100"/>
    <mergeCell ref="H84:J84"/>
    <mergeCell ref="A74:Q74"/>
    <mergeCell ref="C71:E71"/>
    <mergeCell ref="A67:B69"/>
    <mergeCell ref="A72:B72"/>
    <mergeCell ref="C72:E72"/>
    <mergeCell ref="H72:J72"/>
    <mergeCell ref="A83:B83"/>
    <mergeCell ref="C83:E83"/>
    <mergeCell ref="H83:J83"/>
    <mergeCell ref="A86:Q86"/>
    <mergeCell ref="A84:B84"/>
    <mergeCell ref="C84:E84"/>
    <mergeCell ref="O61:O62"/>
    <mergeCell ref="A62:K62"/>
    <mergeCell ref="L62:N62"/>
    <mergeCell ref="A63:L63"/>
    <mergeCell ref="H80:J81"/>
    <mergeCell ref="K80:L80"/>
    <mergeCell ref="M80:M81"/>
    <mergeCell ref="A71:B71"/>
    <mergeCell ref="A79:B81"/>
    <mergeCell ref="C79:E80"/>
    <mergeCell ref="F79:G80"/>
    <mergeCell ref="A77:L77"/>
    <mergeCell ref="H79:M79"/>
    <mergeCell ref="H71:J71"/>
    <mergeCell ref="A70:B70"/>
    <mergeCell ref="H70:J70"/>
    <mergeCell ref="A58:O58"/>
    <mergeCell ref="G59:H59"/>
    <mergeCell ref="A60:K61"/>
    <mergeCell ref="L61:N61"/>
    <mergeCell ref="M68:M69"/>
    <mergeCell ref="A33:L33"/>
    <mergeCell ref="A34:L34"/>
    <mergeCell ref="A28:O28"/>
    <mergeCell ref="G29:H29"/>
    <mergeCell ref="A30:K31"/>
    <mergeCell ref="L31:N31"/>
    <mergeCell ref="O31:O32"/>
    <mergeCell ref="A32:K32"/>
    <mergeCell ref="L32:N32"/>
    <mergeCell ref="A35:L35"/>
    <mergeCell ref="A37:B39"/>
    <mergeCell ref="C37:E38"/>
    <mergeCell ref="F37:G38"/>
    <mergeCell ref="H37:L37"/>
    <mergeCell ref="H38:J39"/>
    <mergeCell ref="K38:L38"/>
    <mergeCell ref="M38:M39"/>
    <mergeCell ref="N38:N39"/>
    <mergeCell ref="A55:Q55"/>
    <mergeCell ref="M37:O37"/>
    <mergeCell ref="A40:B40"/>
    <mergeCell ref="H40:J40"/>
    <mergeCell ref="A41:B41"/>
    <mergeCell ref="C41:E41"/>
    <mergeCell ref="H41:J41"/>
    <mergeCell ref="K49:L49"/>
    <mergeCell ref="A44:Q44"/>
    <mergeCell ref="N79:P79"/>
    <mergeCell ref="A82:B82"/>
    <mergeCell ref="H82:J82"/>
    <mergeCell ref="H68:J69"/>
    <mergeCell ref="K68:L68"/>
    <mergeCell ref="N48:P48"/>
    <mergeCell ref="A51:B51"/>
    <mergeCell ref="H51:J51"/>
    <mergeCell ref="M67:O67"/>
    <mergeCell ref="C52:E52"/>
    <mergeCell ref="A26:Q26"/>
    <mergeCell ref="A64:L64"/>
    <mergeCell ref="A65:L65"/>
    <mergeCell ref="C67:E68"/>
    <mergeCell ref="F67:G68"/>
    <mergeCell ref="H52:J52"/>
    <mergeCell ref="A42:B42"/>
    <mergeCell ref="C42:E42"/>
    <mergeCell ref="M49:M50"/>
    <mergeCell ref="A53:B53"/>
    <mergeCell ref="H67:L67"/>
    <mergeCell ref="N19:P19"/>
    <mergeCell ref="A22:B22"/>
    <mergeCell ref="H22:J22"/>
    <mergeCell ref="C53:E53"/>
    <mergeCell ref="H53:J53"/>
    <mergeCell ref="H42:J42"/>
    <mergeCell ref="C48:E49"/>
    <mergeCell ref="A52:B52"/>
    <mergeCell ref="A17:L17"/>
    <mergeCell ref="A19:B21"/>
    <mergeCell ref="C19:E20"/>
    <mergeCell ref="F19:G20"/>
    <mergeCell ref="M10:O10"/>
    <mergeCell ref="H11:J12"/>
    <mergeCell ref="K11:L11"/>
    <mergeCell ref="A14:B14"/>
    <mergeCell ref="H14:J14"/>
    <mergeCell ref="A13:B13"/>
    <mergeCell ref="H13:J13"/>
    <mergeCell ref="H10:L10"/>
    <mergeCell ref="M11:M12"/>
    <mergeCell ref="A6:L6"/>
    <mergeCell ref="A7:L7"/>
    <mergeCell ref="A8:L8"/>
    <mergeCell ref="A10:B12"/>
    <mergeCell ref="C10:E11"/>
    <mergeCell ref="F10:G11"/>
    <mergeCell ref="A1:O1"/>
    <mergeCell ref="G2:H2"/>
    <mergeCell ref="A3:K4"/>
    <mergeCell ref="L4:N4"/>
    <mergeCell ref="O4:O5"/>
    <mergeCell ref="A5:K5"/>
    <mergeCell ref="L5:N5"/>
    <mergeCell ref="A158:O158"/>
    <mergeCell ref="G159:H159"/>
    <mergeCell ref="A160:K161"/>
    <mergeCell ref="L161:N161"/>
    <mergeCell ref="O161:O162"/>
    <mergeCell ref="A162:K162"/>
    <mergeCell ref="L162:N162"/>
    <mergeCell ref="A163:L163"/>
    <mergeCell ref="A164:L164"/>
    <mergeCell ref="A165:L165"/>
    <mergeCell ref="A167:B169"/>
    <mergeCell ref="C167:E168"/>
    <mergeCell ref="F167:G168"/>
    <mergeCell ref="H167:L167"/>
    <mergeCell ref="N178:P178"/>
    <mergeCell ref="H179:J180"/>
    <mergeCell ref="K179:L179"/>
    <mergeCell ref="A170:B170"/>
    <mergeCell ref="H170:J170"/>
    <mergeCell ref="A171:B171"/>
    <mergeCell ref="C171:E171"/>
    <mergeCell ref="H171:I171"/>
    <mergeCell ref="N179:N180"/>
    <mergeCell ref="O179:O180"/>
    <mergeCell ref="M167:O167"/>
    <mergeCell ref="H168:J169"/>
    <mergeCell ref="K168:L168"/>
    <mergeCell ref="A184:Q184"/>
    <mergeCell ref="A173:Q173"/>
    <mergeCell ref="A176:L176"/>
    <mergeCell ref="A178:B180"/>
    <mergeCell ref="C178:E179"/>
    <mergeCell ref="F178:G179"/>
    <mergeCell ref="H178:M178"/>
    <mergeCell ref="A181:B181"/>
    <mergeCell ref="H181:J181"/>
    <mergeCell ref="A182:B182"/>
    <mergeCell ref="C182:E182"/>
    <mergeCell ref="H182:J182"/>
    <mergeCell ref="M179:M180"/>
    <mergeCell ref="F48:G49"/>
    <mergeCell ref="H48:M48"/>
    <mergeCell ref="H49:J50"/>
    <mergeCell ref="A46:L46"/>
    <mergeCell ref="A48:B50"/>
    <mergeCell ref="M99:O99"/>
    <mergeCell ref="A99:B101"/>
    <mergeCell ref="C99:E100"/>
    <mergeCell ref="F99:G100"/>
    <mergeCell ref="H99:L99"/>
    <mergeCell ref="A90:O90"/>
    <mergeCell ref="G91:H91"/>
    <mergeCell ref="A92:K93"/>
    <mergeCell ref="L93:N93"/>
    <mergeCell ref="O93:O94"/>
    <mergeCell ref="A94:K94"/>
    <mergeCell ref="L94:N94"/>
    <mergeCell ref="A97:L97"/>
    <mergeCell ref="A95:L95"/>
    <mergeCell ref="A105:B105"/>
    <mergeCell ref="C105:E105"/>
    <mergeCell ref="H105:J105"/>
    <mergeCell ref="H103:J103"/>
    <mergeCell ref="A104:B104"/>
    <mergeCell ref="A108:Q108"/>
    <mergeCell ref="C104:E104"/>
    <mergeCell ref="H104:J104"/>
    <mergeCell ref="A103:B103"/>
    <mergeCell ref="C103:E103"/>
    <mergeCell ref="A111:L111"/>
    <mergeCell ref="A113:B115"/>
    <mergeCell ref="A116:B116"/>
    <mergeCell ref="H116:J116"/>
    <mergeCell ref="C113:E114"/>
    <mergeCell ref="H114:J115"/>
    <mergeCell ref="K114:L114"/>
    <mergeCell ref="M114:M115"/>
    <mergeCell ref="A134:B136"/>
    <mergeCell ref="C134:E135"/>
    <mergeCell ref="F134:G135"/>
    <mergeCell ref="H134:L134"/>
    <mergeCell ref="H117:J117"/>
    <mergeCell ref="A120:B120"/>
    <mergeCell ref="C120:E120"/>
    <mergeCell ref="H120:J120"/>
    <mergeCell ref="A130:L130"/>
    <mergeCell ref="A131:L131"/>
    <mergeCell ref="A132:L132"/>
    <mergeCell ref="A122:Q122"/>
    <mergeCell ref="A125:O125"/>
    <mergeCell ref="G126:H126"/>
    <mergeCell ref="A127:K128"/>
    <mergeCell ref="O128:O129"/>
    <mergeCell ref="A129:K129"/>
    <mergeCell ref="L129:N129"/>
    <mergeCell ref="M134:O134"/>
    <mergeCell ref="H135:J136"/>
    <mergeCell ref="K135:L135"/>
    <mergeCell ref="A137:B137"/>
    <mergeCell ref="H137:J137"/>
    <mergeCell ref="M135:M136"/>
    <mergeCell ref="H152:J152"/>
    <mergeCell ref="A142:Q142"/>
    <mergeCell ref="A145:L145"/>
    <mergeCell ref="A138:B138"/>
    <mergeCell ref="C138:E138"/>
    <mergeCell ref="H138:J138"/>
    <mergeCell ref="H147:M147"/>
    <mergeCell ref="N147:P147"/>
    <mergeCell ref="H148:J149"/>
    <mergeCell ref="K148:L148"/>
    <mergeCell ref="A153:B153"/>
    <mergeCell ref="C153:E153"/>
    <mergeCell ref="H153:J153"/>
    <mergeCell ref="H139:J139"/>
    <mergeCell ref="A140:B140"/>
    <mergeCell ref="C140:E140"/>
    <mergeCell ref="C151:E151"/>
    <mergeCell ref="H151:J151"/>
    <mergeCell ref="A152:B152"/>
    <mergeCell ref="C152:E152"/>
    <mergeCell ref="A147:B149"/>
    <mergeCell ref="C147:E148"/>
    <mergeCell ref="F147:G148"/>
    <mergeCell ref="M148:M149"/>
    <mergeCell ref="A139:B139"/>
    <mergeCell ref="C139:E139"/>
    <mergeCell ref="H140:J140"/>
    <mergeCell ref="C23:C24"/>
    <mergeCell ref="A23:B24"/>
    <mergeCell ref="O38:O39"/>
    <mergeCell ref="A155:Q155"/>
    <mergeCell ref="A106:B106"/>
    <mergeCell ref="C106:E106"/>
    <mergeCell ref="H106:J106"/>
    <mergeCell ref="A150:B150"/>
    <mergeCell ref="H150:J150"/>
    <mergeCell ref="A151:B151"/>
    <mergeCell ref="N11:N12"/>
    <mergeCell ref="O11:O12"/>
    <mergeCell ref="N20:N21"/>
    <mergeCell ref="O20:O21"/>
    <mergeCell ref="P20:P21"/>
    <mergeCell ref="A15:Q15"/>
    <mergeCell ref="H19:M19"/>
    <mergeCell ref="H20:J21"/>
    <mergeCell ref="K20:L20"/>
    <mergeCell ref="M20:M21"/>
    <mergeCell ref="M168:M169"/>
    <mergeCell ref="N168:N169"/>
    <mergeCell ref="O168:O169"/>
    <mergeCell ref="M100:M101"/>
    <mergeCell ref="N100:N101"/>
    <mergeCell ref="O100:O101"/>
    <mergeCell ref="N114:N115"/>
    <mergeCell ref="O114:O115"/>
    <mergeCell ref="N135:N136"/>
    <mergeCell ref="O135:O136"/>
    <mergeCell ref="P179:P180"/>
    <mergeCell ref="N49:N50"/>
    <mergeCell ref="O49:O50"/>
    <mergeCell ref="P49:P50"/>
    <mergeCell ref="N148:N149"/>
    <mergeCell ref="O148:O149"/>
    <mergeCell ref="P148:P149"/>
    <mergeCell ref="N68:N69"/>
    <mergeCell ref="O68:O69"/>
    <mergeCell ref="L128:N128"/>
    <mergeCell ref="N80:N81"/>
    <mergeCell ref="O80:O81"/>
    <mergeCell ref="P80:P81"/>
    <mergeCell ref="H119:J119"/>
    <mergeCell ref="C119:E119"/>
    <mergeCell ref="A119:B119"/>
    <mergeCell ref="P114:P115"/>
    <mergeCell ref="F113:G114"/>
    <mergeCell ref="H113:M113"/>
    <mergeCell ref="N113:P113"/>
    <mergeCell ref="L23:L24"/>
    <mergeCell ref="M23:M24"/>
    <mergeCell ref="N23:N24"/>
    <mergeCell ref="D23:D24"/>
    <mergeCell ref="E23:E24"/>
    <mergeCell ref="F23:F24"/>
    <mergeCell ref="G23:G24"/>
    <mergeCell ref="H23:J24"/>
    <mergeCell ref="K23:K24"/>
  </mergeCells>
  <printOptions horizontalCentered="1"/>
  <pageMargins left="0.2755905511811024" right="0.2755905511811024" top="1.1811023622047245" bottom="0.5905511811023623" header="0.5118110236220472" footer="0.31496062992125984"/>
  <pageSetup firstPageNumber="31" useFirstPageNumber="1" horizontalDpi="600" verticalDpi="600" orientation="landscape" paperSize="9" scale="80" r:id="rId2"/>
  <headerFooter alignWithMargins="0">
    <oddHeader>&amp;R&amp;G</oddHeader>
    <oddFooter>&amp;C&amp;"Times New Roman,обычный"&amp;12&amp;P</oddFooter>
  </headerFooter>
  <rowBreaks count="6" manualBreakCount="6">
    <brk id="18" max="16" man="1"/>
    <brk id="36" max="16" man="1"/>
    <brk id="50" max="16" man="1"/>
    <brk id="69" max="16" man="1"/>
    <brk id="84" max="16" man="1"/>
    <brk id="115" max="16" man="1"/>
  </rowBreaks>
  <colBreaks count="1" manualBreakCount="1">
    <brk id="17" max="65535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87" zoomScaleSheetLayoutView="87" zoomScalePageLayoutView="0" workbookViewId="0" topLeftCell="A1">
      <selection activeCell="G12" sqref="G12:O12"/>
    </sheetView>
  </sheetViews>
  <sheetFormatPr defaultColWidth="9.140625" defaultRowHeight="15"/>
  <cols>
    <col min="1" max="16384" width="9.140625" style="1" customWidth="1"/>
  </cols>
  <sheetData>
    <row r="1" spans="1:15" ht="15">
      <c r="A1" s="35"/>
      <c r="B1" s="286" t="s">
        <v>263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35"/>
    </row>
    <row r="2" spans="1:15" ht="6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199" t="s">
        <v>54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5">
      <c r="A4" s="140" t="s">
        <v>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5">
      <c r="A5" s="199" t="s">
        <v>56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5">
      <c r="A6" s="140" t="s">
        <v>57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2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15">
      <c r="A8" s="199" t="s">
        <v>58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</row>
    <row r="9" spans="1:15" ht="7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29.25" customHeight="1">
      <c r="A10" s="141" t="s">
        <v>59</v>
      </c>
      <c r="B10" s="141"/>
      <c r="C10" s="141"/>
      <c r="D10" s="141" t="s">
        <v>60</v>
      </c>
      <c r="E10" s="141"/>
      <c r="F10" s="141"/>
      <c r="G10" s="282" t="s">
        <v>61</v>
      </c>
      <c r="H10" s="283"/>
      <c r="I10" s="283"/>
      <c r="J10" s="283"/>
      <c r="K10" s="283"/>
      <c r="L10" s="283"/>
      <c r="M10" s="283"/>
      <c r="N10" s="283"/>
      <c r="O10" s="284"/>
    </row>
    <row r="11" spans="1:15" ht="15">
      <c r="A11" s="141">
        <v>1</v>
      </c>
      <c r="B11" s="141"/>
      <c r="C11" s="141"/>
      <c r="D11" s="141">
        <v>2</v>
      </c>
      <c r="E11" s="141"/>
      <c r="F11" s="141"/>
      <c r="G11" s="141">
        <v>3</v>
      </c>
      <c r="H11" s="141"/>
      <c r="I11" s="141"/>
      <c r="J11" s="141"/>
      <c r="K11" s="141"/>
      <c r="L11" s="141"/>
      <c r="M11" s="141"/>
      <c r="N11" s="141"/>
      <c r="O11" s="141"/>
    </row>
    <row r="12" spans="1:15" ht="36.75" customHeight="1">
      <c r="A12" s="211" t="s">
        <v>62</v>
      </c>
      <c r="B12" s="211"/>
      <c r="C12" s="211"/>
      <c r="D12" s="211" t="s">
        <v>63</v>
      </c>
      <c r="E12" s="211"/>
      <c r="F12" s="211"/>
      <c r="G12" s="282" t="s">
        <v>64</v>
      </c>
      <c r="H12" s="283"/>
      <c r="I12" s="283"/>
      <c r="J12" s="283"/>
      <c r="K12" s="283"/>
      <c r="L12" s="283"/>
      <c r="M12" s="283"/>
      <c r="N12" s="283"/>
      <c r="O12" s="284"/>
    </row>
    <row r="13" spans="1:15" ht="36" customHeight="1">
      <c r="A13" s="211" t="s">
        <v>62</v>
      </c>
      <c r="B13" s="211"/>
      <c r="C13" s="211"/>
      <c r="D13" s="211" t="s">
        <v>63</v>
      </c>
      <c r="E13" s="211"/>
      <c r="F13" s="211"/>
      <c r="G13" s="205" t="s">
        <v>82</v>
      </c>
      <c r="H13" s="205"/>
      <c r="I13" s="205"/>
      <c r="J13" s="205"/>
      <c r="K13" s="205"/>
      <c r="L13" s="205"/>
      <c r="M13" s="205"/>
      <c r="N13" s="205"/>
      <c r="O13" s="205"/>
    </row>
    <row r="14" spans="1:15" ht="48" customHeight="1">
      <c r="A14" s="211" t="s">
        <v>65</v>
      </c>
      <c r="B14" s="211"/>
      <c r="C14" s="211"/>
      <c r="D14" s="282" t="s">
        <v>66</v>
      </c>
      <c r="E14" s="283"/>
      <c r="F14" s="284"/>
      <c r="G14" s="205" t="s">
        <v>82</v>
      </c>
      <c r="H14" s="205"/>
      <c r="I14" s="205"/>
      <c r="J14" s="205"/>
      <c r="K14" s="205"/>
      <c r="L14" s="205"/>
      <c r="M14" s="205"/>
      <c r="N14" s="205"/>
      <c r="O14" s="205"/>
    </row>
    <row r="15" spans="1:15" ht="16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">
      <c r="A16" s="199" t="s">
        <v>67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</row>
    <row r="17" spans="1:15" ht="5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85" t="s">
        <v>69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</row>
    <row r="19" spans="1:15" ht="17.2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">
      <c r="A20" s="199" t="s">
        <v>68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</row>
    <row r="21" spans="1:15" ht="30.75" customHeight="1">
      <c r="A21" s="164" t="s">
        <v>83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</row>
    <row r="22" spans="1:15" ht="7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">
      <c r="A23" s="199" t="s">
        <v>70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</row>
    <row r="24" spans="1:15" ht="30" customHeight="1">
      <c r="A24" s="207" t="s">
        <v>71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5">
      <c r="A26" s="199" t="s">
        <v>154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</sheetData>
  <sheetProtection/>
  <mergeCells count="29">
    <mergeCell ref="B1:N1"/>
    <mergeCell ref="A3:O3"/>
    <mergeCell ref="A4:O4"/>
    <mergeCell ref="A5:O5"/>
    <mergeCell ref="D11:F11"/>
    <mergeCell ref="G11:O11"/>
    <mergeCell ref="A7:O7"/>
    <mergeCell ref="A6:O6"/>
    <mergeCell ref="A8:O8"/>
    <mergeCell ref="A21:O21"/>
    <mergeCell ref="A23:O23"/>
    <mergeCell ref="A24:O24"/>
    <mergeCell ref="A10:C10"/>
    <mergeCell ref="D10:F10"/>
    <mergeCell ref="G10:O10"/>
    <mergeCell ref="A12:C12"/>
    <mergeCell ref="D12:F12"/>
    <mergeCell ref="G12:O12"/>
    <mergeCell ref="A11:C11"/>
    <mergeCell ref="A13:C13"/>
    <mergeCell ref="D13:F13"/>
    <mergeCell ref="G13:O13"/>
    <mergeCell ref="A26:O26"/>
    <mergeCell ref="A14:C14"/>
    <mergeCell ref="D14:F14"/>
    <mergeCell ref="G14:O14"/>
    <mergeCell ref="A16:O16"/>
    <mergeCell ref="A18:O18"/>
    <mergeCell ref="A20:O20"/>
  </mergeCells>
  <printOptions horizontalCentered="1"/>
  <pageMargins left="0.2362204724409449" right="0.2362204724409449" top="1.1811023622047245" bottom="0.5905511811023623" header="0.31496062992125984" footer="0.31496062992125984"/>
  <pageSetup firstPageNumber="42" useFirstPageNumber="1" orientation="landscape" paperSize="9" r:id="rId2"/>
  <headerFooter>
    <oddHeader>&amp;R&amp;G</oddHeader>
    <oddFooter>&amp;C&amp;"Times New Roman,обычный"&amp;12&amp;P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alinserghome</dc:creator>
  <cp:keywords/>
  <dc:description/>
  <cp:lastModifiedBy>Михалченкова</cp:lastModifiedBy>
  <cp:lastPrinted>2020-03-17T11:42:56Z</cp:lastPrinted>
  <dcterms:created xsi:type="dcterms:W3CDTF">2015-12-23T21:30:08Z</dcterms:created>
  <dcterms:modified xsi:type="dcterms:W3CDTF">2020-03-17T11:43:03Z</dcterms:modified>
  <cp:category/>
  <cp:version/>
  <cp:contentType/>
  <cp:contentStatus/>
</cp:coreProperties>
</file>